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0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<sst xmlns="http://schemas.openxmlformats.org/spreadsheetml/2006/main" count="47" uniqueCount="37">
  <si>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phi_min=</t>
  </si>
  <si>
    <t>phi_max=</t>
  </si>
  <si>
    <t>meV</t>
  </si>
  <si>
    <t>A</t>
  </si>
  <si>
    <t>dEmin=</t>
  </si>
  <si>
    <t>dEmax=</t>
  </si>
  <si>
    <t>minimum energy transfer</t>
  </si>
  <si>
    <t>outgoing wavevector</t>
  </si>
  <si>
    <t>maximum sample scatt. Angle</t>
  </si>
  <si>
    <t>minimum sample scatt. angle</t>
  </si>
  <si>
    <t>Enter parameters here:</t>
  </si>
  <si>
    <t>Derived parameters (do not edit):</t>
  </si>
  <si>
    <t>lambda_i=</t>
  </si>
  <si>
    <t>Ei=</t>
  </si>
  <si>
    <t>ki=</t>
  </si>
  <si>
    <t>ana_min=</t>
  </si>
  <si>
    <t>ana_max=</t>
  </si>
  <si>
    <t>d_anax=</t>
  </si>
  <si>
    <t>minimum analyzer angle</t>
  </si>
  <si>
    <t>maximun analyzer angle</t>
  </si>
  <si>
    <t>d-spacing of analyzer</t>
  </si>
  <si>
    <t>incident energy</t>
  </si>
  <si>
    <t>minimum final energy</t>
  </si>
  <si>
    <t>maximum final energy</t>
  </si>
  <si>
    <t>Ef_min=</t>
  </si>
  <si>
    <t>Ef_max=</t>
  </si>
  <si>
    <t>lamf_max=</t>
  </si>
  <si>
    <t>lamf_min=</t>
  </si>
  <si>
    <t>maximum energy transfer (set to -Ei)</t>
  </si>
  <si>
    <t>maximum final wavelength</t>
  </si>
  <si>
    <t>minimum final wavelength</t>
  </si>
  <si>
    <t>Assume lambda_i is fixed; assume only constraints on lambda_f are due to analyzer angles</t>
  </si>
  <si>
    <t>incident (fixed) wavelength</t>
  </si>
  <si>
    <t>(PG002 = 3.35951 A)</t>
  </si>
  <si>
    <t>°</t>
  </si>
  <si>
    <r>
      <t>A</t>
    </r>
    <r>
      <rPr>
        <vertAlign val="superscript"/>
        <sz val="10"/>
        <color indexed="8"/>
        <rFont val="Arial"/>
        <family val="2"/>
      </rPr>
      <t>-1</t>
    </r>
  </si>
  <si>
    <t>Triple axis / TOF inelastic scattering allowed region calculator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</si>
</sst>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8"/>
      <name val="Symbol"/>
      <family val="1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vertAlign val="superscript"/>
      <sz val="24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3" fillId="0" borderId="0" xfId="0" applyFont="1" applyAlignment="1">
      <alignment/>
    </xf>
    <xf numFmtId="0" fontId="26" fillId="0" borderId="0" xfId="0" applyFont="1" applyAlignment="1">
      <alignment/>
    </xf>
    <xf numFmtId="0" fontId="4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-0.0215"/>
          <c:w val="0.94725"/>
          <c:h val="0.97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Sheet1!$G$15:$G$115</c:f>
              <c:numCache/>
            </c:numRef>
          </c:xVal>
          <c:yVal>
            <c:numRef>
              <c:f>Sheet1!$F$15:$F$115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Sheet1!$H$15:$H$115</c:f>
              <c:numCache/>
            </c:numRef>
          </c:xVal>
          <c:yVal>
            <c:numRef>
              <c:f>Sheet1!$F$15:$F$115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Sheet1!$G$116:$H$116</c:f>
              <c:numCache/>
            </c:numRef>
          </c:xVal>
          <c:yVal>
            <c:numRef>
              <c:f>Sheet1!$F$116:$F$117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Sheet1!$G$118:$H$118</c:f>
              <c:numCache/>
            </c:numRef>
          </c:xVal>
          <c:yVal>
            <c:numRef>
              <c:f>Sheet1!$F$118:$F$119</c:f>
              <c:numCache/>
            </c:numRef>
          </c:yVal>
          <c:smooth val="0"/>
        </c:ser>
        <c:axId val="48936587"/>
        <c:axId val="37776100"/>
      </c:scatterChart>
      <c:valAx>
        <c:axId val="4893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</a:rPr>
                  <a:t>Q (A</a:t>
                </a:r>
                <a:r>
                  <a:rPr lang="en-US" cap="none" sz="24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7776100"/>
        <c:crosses val="autoZero"/>
        <c:crossBetween val="midCat"/>
        <c:dispUnits/>
      </c:valAx>
      <c:valAx>
        <c:axId val="3777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</a:rPr>
                  <a:t>dE (meV)</a:t>
                </a:r>
              </a:p>
            </c:rich>
          </c:tx>
          <c:layout>
            <c:manualLayout>
              <c:xMode val="factor"/>
              <c:yMode val="factor"/>
              <c:x val="0.004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89365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133350</xdr:rowOff>
    </xdr:from>
    <xdr:to>
      <xdr:col>13</xdr:col>
      <xdr:colOff>219075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57150" y="2190750"/>
        <a:ext cx="69913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1.00390625" style="0" customWidth="1"/>
    <col min="3" max="3" width="3.140625" style="0" customWidth="1"/>
    <col min="7" max="7" width="5.57421875" style="0" customWidth="1"/>
    <col min="9" max="9" width="8.421875" style="0" customWidth="1"/>
    <col min="10" max="27" width="7.140625" style="0" customWidth="1"/>
  </cols>
  <sheetData>
    <row r="1" ht="20.25">
      <c r="A1" s="18" t="s">
        <v>36</v>
      </c>
    </row>
    <row r="2" ht="12.75">
      <c r="A2" s="2" t="s">
        <v>31</v>
      </c>
    </row>
    <row r="4" spans="1:8" ht="12.75">
      <c r="A4" s="1" t="s">
        <v>10</v>
      </c>
      <c r="H4" t="s">
        <v>11</v>
      </c>
    </row>
    <row r="5" spans="1:11" ht="12.75">
      <c r="A5" s="3" t="s">
        <v>12</v>
      </c>
      <c r="B5" s="4">
        <v>1.1676</v>
      </c>
      <c r="C5" s="4" t="s">
        <v>3</v>
      </c>
      <c r="D5" s="5" t="s">
        <v>32</v>
      </c>
      <c r="E5" s="6"/>
      <c r="F5" s="7"/>
      <c r="H5" t="s">
        <v>4</v>
      </c>
      <c r="I5">
        <f>-I8</f>
        <v>-60.00191771410356</v>
      </c>
      <c r="J5" t="s">
        <v>2</v>
      </c>
      <c r="K5" t="s">
        <v>28</v>
      </c>
    </row>
    <row r="6" spans="1:11" ht="12.75">
      <c r="A6" s="8" t="s">
        <v>0</v>
      </c>
      <c r="B6" s="9">
        <v>5</v>
      </c>
      <c r="C6" s="20" t="s">
        <v>34</v>
      </c>
      <c r="D6" s="10" t="s">
        <v>9</v>
      </c>
      <c r="E6" s="11"/>
      <c r="F6" s="12"/>
      <c r="H6" t="s">
        <v>5</v>
      </c>
      <c r="I6">
        <f>I8-I9</f>
        <v>57.58579573310131</v>
      </c>
      <c r="J6" t="s">
        <v>2</v>
      </c>
      <c r="K6" t="s">
        <v>6</v>
      </c>
    </row>
    <row r="7" spans="1:11" ht="14.25">
      <c r="A7" s="8" t="s">
        <v>1</v>
      </c>
      <c r="B7" s="9">
        <v>85</v>
      </c>
      <c r="C7" s="20" t="s">
        <v>34</v>
      </c>
      <c r="D7" s="10" t="s">
        <v>8</v>
      </c>
      <c r="E7" s="11"/>
      <c r="F7" s="12"/>
      <c r="H7" t="s">
        <v>14</v>
      </c>
      <c r="I7">
        <f>2*3.1416/B5</f>
        <v>5.381294964028777</v>
      </c>
      <c r="J7" t="s">
        <v>35</v>
      </c>
      <c r="K7" t="s">
        <v>7</v>
      </c>
    </row>
    <row r="8" spans="1:11" ht="12.75">
      <c r="A8" s="8" t="s">
        <v>15</v>
      </c>
      <c r="B8" s="9">
        <v>10</v>
      </c>
      <c r="C8" s="20" t="s">
        <v>34</v>
      </c>
      <c r="D8" s="10" t="s">
        <v>18</v>
      </c>
      <c r="E8" s="11"/>
      <c r="F8" s="12"/>
      <c r="H8" t="s">
        <v>13</v>
      </c>
      <c r="I8">
        <f>81.8/B5^2</f>
        <v>60.00191771410356</v>
      </c>
      <c r="J8" t="s">
        <v>2</v>
      </c>
      <c r="K8" t="s">
        <v>21</v>
      </c>
    </row>
    <row r="9" spans="1:11" ht="12.75">
      <c r="A9" s="8" t="s">
        <v>16</v>
      </c>
      <c r="B9" s="9">
        <v>120</v>
      </c>
      <c r="C9" s="20" t="s">
        <v>34</v>
      </c>
      <c r="D9" s="10" t="s">
        <v>19</v>
      </c>
      <c r="E9" s="11"/>
      <c r="F9" s="12"/>
      <c r="H9" t="s">
        <v>24</v>
      </c>
      <c r="I9">
        <f>81.8/I12^2</f>
        <v>2.4161219810022567</v>
      </c>
      <c r="J9" t="s">
        <v>2</v>
      </c>
      <c r="K9" t="s">
        <v>22</v>
      </c>
    </row>
    <row r="10" spans="1:11" ht="12.75">
      <c r="A10" s="13" t="s">
        <v>17</v>
      </c>
      <c r="B10" s="14">
        <v>3.35951</v>
      </c>
      <c r="C10" s="14" t="s">
        <v>3</v>
      </c>
      <c r="D10" s="15" t="s">
        <v>20</v>
      </c>
      <c r="E10" s="16"/>
      <c r="F10" s="17"/>
      <c r="H10" t="s">
        <v>25</v>
      </c>
      <c r="I10">
        <f>81.8/I11^2</f>
        <v>238.56857474107366</v>
      </c>
      <c r="J10" t="s">
        <v>2</v>
      </c>
      <c r="K10" t="s">
        <v>23</v>
      </c>
    </row>
    <row r="11" spans="2:11" ht="12.75">
      <c r="B11" t="s">
        <v>33</v>
      </c>
      <c r="H11" t="s">
        <v>26</v>
      </c>
      <c r="I11">
        <f>2*B10*SIN(B8/2/57.3)</f>
        <v>0.5855581551509729</v>
      </c>
      <c r="J11" t="s">
        <v>3</v>
      </c>
      <c r="K11" t="s">
        <v>29</v>
      </c>
    </row>
    <row r="12" spans="2:11" ht="12.75">
      <c r="B12" s="19">
        <f>4*3.1416/1.55*SIN(5/57.3)</f>
        <v>0.7065506193625188</v>
      </c>
      <c r="H12" t="s">
        <v>27</v>
      </c>
      <c r="I12">
        <f>2*B10*SIN(B9/2/57.3)</f>
        <v>5.818582864330795</v>
      </c>
      <c r="J12" t="s">
        <v>3</v>
      </c>
      <c r="K12" t="s">
        <v>30</v>
      </c>
    </row>
    <row r="14" spans="1:10" ht="12.75">
      <c r="A14" s="19"/>
      <c r="B14" s="19"/>
      <c r="C14" s="19"/>
      <c r="D14" s="19"/>
      <c r="E14" s="19"/>
      <c r="F14" s="19"/>
      <c r="G14" s="19">
        <f>B6</f>
        <v>5</v>
      </c>
      <c r="H14" s="19">
        <f>B7</f>
        <v>85</v>
      </c>
      <c r="I14" s="19"/>
      <c r="J14" s="19"/>
    </row>
    <row r="15" spans="1:10" ht="12.75">
      <c r="A15" s="19">
        <v>-100</v>
      </c>
      <c r="B15" s="19"/>
      <c r="C15" s="19"/>
      <c r="D15" s="19"/>
      <c r="E15" s="19"/>
      <c r="F15" s="19">
        <f aca="true" t="shared" si="0" ref="F15:F46">MIN(MAX(A15,I$5),I$6)</f>
        <v>-60.00191771410356</v>
      </c>
      <c r="G15" s="19">
        <f>SQRT(2*$I$7^2-$F15/2.072-2*$I$7*SQRT(($I$8-$F15)/2.072)*COS(G$14/57.3))</f>
        <v>2.297835822076104</v>
      </c>
      <c r="H15" s="19">
        <f>SQRT(2*$I$7^2-$F15/2.072-2*$I$7*SQRT(($I$8-$F15)/2.072)*COS(H$14/57.3))</f>
        <v>8.929029590335425</v>
      </c>
      <c r="I15" s="19"/>
      <c r="J15" s="19"/>
    </row>
    <row r="16" spans="1:10" ht="12.75">
      <c r="A16" s="19">
        <f>A15+2</f>
        <v>-98</v>
      </c>
      <c r="B16" s="19"/>
      <c r="C16" s="19"/>
      <c r="D16" s="19"/>
      <c r="E16" s="19"/>
      <c r="F16" s="19">
        <f t="shared" si="0"/>
        <v>-60.00191771410356</v>
      </c>
      <c r="G16" s="19">
        <f>SQRT(2*$I$7^2-$F16/2.072-2*$I$7*SQRT(($I$8-$F16)/2.072)*COS(G$14/57.3))</f>
        <v>2.297835822076104</v>
      </c>
      <c r="H16" s="19">
        <f>SQRT(2*$I$7^2-$F16/2.072-2*$I$7*SQRT(($I$8-$F16)/2.072)*COS(H$14/57.3))</f>
        <v>8.929029590335425</v>
      </c>
      <c r="I16" s="19"/>
      <c r="J16" s="19"/>
    </row>
    <row r="17" spans="1:10" ht="12.75">
      <c r="A17" s="19">
        <f aca="true" t="shared" si="1" ref="A17:A80">A16+2</f>
        <v>-96</v>
      </c>
      <c r="B17" s="19"/>
      <c r="C17" s="19"/>
      <c r="D17" s="19"/>
      <c r="E17" s="19"/>
      <c r="F17" s="19">
        <f t="shared" si="0"/>
        <v>-60.00191771410356</v>
      </c>
      <c r="G17" s="19">
        <f>SQRT(2*$I$7^2-$F17/2.072-2*$I$7*SQRT(($I$8-$F17)/2.072)*COS(G$14/57.3))</f>
        <v>2.297835822076104</v>
      </c>
      <c r="H17" s="19">
        <f>SQRT(2*$I$7^2-$F17/2.072-2*$I$7*SQRT(($I$8-$F17)/2.072)*COS(H$14/57.3))</f>
        <v>8.929029590335425</v>
      </c>
      <c r="I17" s="19"/>
      <c r="J17" s="19"/>
    </row>
    <row r="18" spans="1:10" ht="12.75">
      <c r="A18" s="19">
        <f t="shared" si="1"/>
        <v>-94</v>
      </c>
      <c r="B18" s="19"/>
      <c r="C18" s="19"/>
      <c r="D18" s="19"/>
      <c r="E18" s="19"/>
      <c r="F18" s="19">
        <f t="shared" si="0"/>
        <v>-60.00191771410356</v>
      </c>
      <c r="G18" s="19">
        <f>SQRT(2*$I$7^2-$F18/2.072-2*$I$7*SQRT(($I$8-$F18)/2.072)*COS(G$14/57.3))</f>
        <v>2.297835822076104</v>
      </c>
      <c r="H18" s="19">
        <f>SQRT(2*$I$7^2-$F18/2.072-2*$I$7*SQRT(($I$8-$F18)/2.072)*COS(H$14/57.3))</f>
        <v>8.929029590335425</v>
      </c>
      <c r="I18" s="19"/>
      <c r="J18" s="19"/>
    </row>
    <row r="19" spans="1:10" ht="12.75">
      <c r="A19" s="19">
        <f t="shared" si="1"/>
        <v>-92</v>
      </c>
      <c r="B19" s="19"/>
      <c r="C19" s="19"/>
      <c r="D19" s="19"/>
      <c r="E19" s="19"/>
      <c r="F19" s="19">
        <f t="shared" si="0"/>
        <v>-60.00191771410356</v>
      </c>
      <c r="G19" s="19">
        <f>SQRT(2*$I$7^2-$F19/2.072-2*$I$7*SQRT(($I$8-$F19)/2.072)*COS(G$14/57.3))</f>
        <v>2.297835822076104</v>
      </c>
      <c r="H19" s="19">
        <f>SQRT(2*$I$7^2-$F19/2.072-2*$I$7*SQRT(($I$8-$F19)/2.072)*COS(H$14/57.3))</f>
        <v>8.929029590335425</v>
      </c>
      <c r="I19" s="19"/>
      <c r="J19" s="19"/>
    </row>
    <row r="20" spans="1:10" ht="12.75">
      <c r="A20" s="19">
        <f t="shared" si="1"/>
        <v>-90</v>
      </c>
      <c r="B20" s="19"/>
      <c r="C20" s="19"/>
      <c r="D20" s="19"/>
      <c r="E20" s="19"/>
      <c r="F20" s="19">
        <f t="shared" si="0"/>
        <v>-60.00191771410356</v>
      </c>
      <c r="G20" s="19">
        <f>SQRT(2*$I$7^2-$F20/2.072-2*$I$7*SQRT(($I$8-$F20)/2.072)*COS(G$14/57.3))</f>
        <v>2.297835822076104</v>
      </c>
      <c r="H20" s="19">
        <f>SQRT(2*$I$7^2-$F20/2.072-2*$I$7*SQRT(($I$8-$F20)/2.072)*COS(H$14/57.3))</f>
        <v>8.929029590335425</v>
      </c>
      <c r="I20" s="19"/>
      <c r="J20" s="19"/>
    </row>
    <row r="21" spans="1:10" ht="12.75">
      <c r="A21" s="19">
        <f t="shared" si="1"/>
        <v>-88</v>
      </c>
      <c r="B21" s="19"/>
      <c r="C21" s="19"/>
      <c r="D21" s="19"/>
      <c r="E21" s="19"/>
      <c r="F21" s="19">
        <f t="shared" si="0"/>
        <v>-60.00191771410356</v>
      </c>
      <c r="G21" s="19">
        <f>SQRT(2*$I$7^2-$F21/2.072-2*$I$7*SQRT(($I$8-$F21)/2.072)*COS(G$14/57.3))</f>
        <v>2.297835822076104</v>
      </c>
      <c r="H21" s="19">
        <f>SQRT(2*$I$7^2-$F21/2.072-2*$I$7*SQRT(($I$8-$F21)/2.072)*COS(H$14/57.3))</f>
        <v>8.929029590335425</v>
      </c>
      <c r="I21" s="19"/>
      <c r="J21" s="19"/>
    </row>
    <row r="22" spans="1:10" ht="12.75">
      <c r="A22" s="19">
        <f t="shared" si="1"/>
        <v>-86</v>
      </c>
      <c r="B22" s="19"/>
      <c r="C22" s="19"/>
      <c r="D22" s="19"/>
      <c r="E22" s="19"/>
      <c r="F22" s="19">
        <f t="shared" si="0"/>
        <v>-60.00191771410356</v>
      </c>
      <c r="G22" s="19">
        <f>SQRT(2*$I$7^2-$F22/2.072-2*$I$7*SQRT(($I$8-$F22)/2.072)*COS(G$14/57.3))</f>
        <v>2.297835822076104</v>
      </c>
      <c r="H22" s="19">
        <f>SQRT(2*$I$7^2-$F22/2.072-2*$I$7*SQRT(($I$8-$F22)/2.072)*COS(H$14/57.3))</f>
        <v>8.929029590335425</v>
      </c>
      <c r="I22" s="19"/>
      <c r="J22" s="19"/>
    </row>
    <row r="23" spans="1:10" ht="12.75">
      <c r="A23" s="19">
        <f t="shared" si="1"/>
        <v>-84</v>
      </c>
      <c r="B23" s="19"/>
      <c r="C23" s="19"/>
      <c r="D23" s="19"/>
      <c r="E23" s="19"/>
      <c r="F23" s="19">
        <f t="shared" si="0"/>
        <v>-60.00191771410356</v>
      </c>
      <c r="G23" s="19">
        <f>SQRT(2*$I$7^2-$F23/2.072-2*$I$7*SQRT(($I$8-$F23)/2.072)*COS(G$14/57.3))</f>
        <v>2.297835822076104</v>
      </c>
      <c r="H23" s="19">
        <f>SQRT(2*$I$7^2-$F23/2.072-2*$I$7*SQRT(($I$8-$F23)/2.072)*COS(H$14/57.3))</f>
        <v>8.929029590335425</v>
      </c>
      <c r="I23" s="19"/>
      <c r="J23" s="19"/>
    </row>
    <row r="24" spans="1:10" ht="12.75">
      <c r="A24" s="19">
        <f t="shared" si="1"/>
        <v>-82</v>
      </c>
      <c r="B24" s="19"/>
      <c r="C24" s="19"/>
      <c r="D24" s="19"/>
      <c r="E24" s="19"/>
      <c r="F24" s="19">
        <f t="shared" si="0"/>
        <v>-60.00191771410356</v>
      </c>
      <c r="G24" s="19">
        <f>SQRT(2*$I$7^2-$F24/2.072-2*$I$7*SQRT(($I$8-$F24)/2.072)*COS(G$14/57.3))</f>
        <v>2.297835822076104</v>
      </c>
      <c r="H24" s="19">
        <f>SQRT(2*$I$7^2-$F24/2.072-2*$I$7*SQRT(($I$8-$F24)/2.072)*COS(H$14/57.3))</f>
        <v>8.929029590335425</v>
      </c>
      <c r="I24" s="19"/>
      <c r="J24" s="19"/>
    </row>
    <row r="25" spans="1:10" ht="12.75">
      <c r="A25" s="19">
        <f t="shared" si="1"/>
        <v>-80</v>
      </c>
      <c r="B25" s="19"/>
      <c r="C25" s="19"/>
      <c r="D25" s="19"/>
      <c r="E25" s="19"/>
      <c r="F25" s="19">
        <f t="shared" si="0"/>
        <v>-60.00191771410356</v>
      </c>
      <c r="G25" s="19">
        <f>SQRT(2*$I$7^2-$F25/2.072-2*$I$7*SQRT(($I$8-$F25)/2.072)*COS(G$14/57.3))</f>
        <v>2.297835822076104</v>
      </c>
      <c r="H25" s="19">
        <f>SQRT(2*$I$7^2-$F25/2.072-2*$I$7*SQRT(($I$8-$F25)/2.072)*COS(H$14/57.3))</f>
        <v>8.929029590335425</v>
      </c>
      <c r="I25" s="19"/>
      <c r="J25" s="19"/>
    </row>
    <row r="26" spans="1:10" ht="12.75">
      <c r="A26" s="19">
        <f t="shared" si="1"/>
        <v>-78</v>
      </c>
      <c r="B26" s="19"/>
      <c r="C26" s="19"/>
      <c r="D26" s="19"/>
      <c r="E26" s="19"/>
      <c r="F26" s="19">
        <f t="shared" si="0"/>
        <v>-60.00191771410356</v>
      </c>
      <c r="G26" s="19">
        <f>SQRT(2*$I$7^2-$F26/2.072-2*$I$7*SQRT(($I$8-$F26)/2.072)*COS(G$14/57.3))</f>
        <v>2.297835822076104</v>
      </c>
      <c r="H26" s="19">
        <f>SQRT(2*$I$7^2-$F26/2.072-2*$I$7*SQRT(($I$8-$F26)/2.072)*COS(H$14/57.3))</f>
        <v>8.929029590335425</v>
      </c>
      <c r="I26" s="19"/>
      <c r="J26" s="19"/>
    </row>
    <row r="27" spans="1:10" ht="12.75">
      <c r="A27" s="19">
        <f t="shared" si="1"/>
        <v>-76</v>
      </c>
      <c r="B27" s="19"/>
      <c r="C27" s="19"/>
      <c r="D27" s="19"/>
      <c r="E27" s="19"/>
      <c r="F27" s="19">
        <f t="shared" si="0"/>
        <v>-60.00191771410356</v>
      </c>
      <c r="G27" s="19">
        <f>SQRT(2*$I$7^2-$F27/2.072-2*$I$7*SQRT(($I$8-$F27)/2.072)*COS(G$14/57.3))</f>
        <v>2.297835822076104</v>
      </c>
      <c r="H27" s="19">
        <f>SQRT(2*$I$7^2-$F27/2.072-2*$I$7*SQRT(($I$8-$F27)/2.072)*COS(H$14/57.3))</f>
        <v>8.929029590335425</v>
      </c>
      <c r="I27" s="19"/>
      <c r="J27" s="19"/>
    </row>
    <row r="28" spans="1:10" ht="12.75">
      <c r="A28" s="19">
        <f t="shared" si="1"/>
        <v>-74</v>
      </c>
      <c r="B28" s="19"/>
      <c r="C28" s="19"/>
      <c r="D28" s="19"/>
      <c r="E28" s="19"/>
      <c r="F28" s="19">
        <f t="shared" si="0"/>
        <v>-60.00191771410356</v>
      </c>
      <c r="G28" s="19">
        <f>SQRT(2*$I$7^2-$F28/2.072-2*$I$7*SQRT(($I$8-$F28)/2.072)*COS(G$14/57.3))</f>
        <v>2.297835822076104</v>
      </c>
      <c r="H28" s="19">
        <f>SQRT(2*$I$7^2-$F28/2.072-2*$I$7*SQRT(($I$8-$F28)/2.072)*COS(H$14/57.3))</f>
        <v>8.929029590335425</v>
      </c>
      <c r="I28" s="19"/>
      <c r="J28" s="19"/>
    </row>
    <row r="29" spans="1:10" ht="12.75">
      <c r="A29" s="19">
        <f t="shared" si="1"/>
        <v>-72</v>
      </c>
      <c r="B29" s="19"/>
      <c r="C29" s="19"/>
      <c r="D29" s="19"/>
      <c r="E29" s="19"/>
      <c r="F29" s="19">
        <f t="shared" si="0"/>
        <v>-60.00191771410356</v>
      </c>
      <c r="G29" s="19">
        <f>SQRT(2*$I$7^2-$F29/2.072-2*$I$7*SQRT(($I$8-$F29)/2.072)*COS(G$14/57.3))</f>
        <v>2.297835822076104</v>
      </c>
      <c r="H29" s="19">
        <f>SQRT(2*$I$7^2-$F29/2.072-2*$I$7*SQRT(($I$8-$F29)/2.072)*COS(H$14/57.3))</f>
        <v>8.929029590335425</v>
      </c>
      <c r="I29" s="19"/>
      <c r="J29" s="19"/>
    </row>
    <row r="30" spans="1:10" ht="12.75">
      <c r="A30" s="19">
        <f t="shared" si="1"/>
        <v>-70</v>
      </c>
      <c r="B30" s="19"/>
      <c r="C30" s="19"/>
      <c r="D30" s="19"/>
      <c r="E30" s="19"/>
      <c r="F30" s="19">
        <f t="shared" si="0"/>
        <v>-60.00191771410356</v>
      </c>
      <c r="G30" s="19">
        <f>SQRT(2*$I$7^2-$F30/2.072-2*$I$7*SQRT(($I$8-$F30)/2.072)*COS(G$14/57.3))</f>
        <v>2.297835822076104</v>
      </c>
      <c r="H30" s="19">
        <f>SQRT(2*$I$7^2-$F30/2.072-2*$I$7*SQRT(($I$8-$F30)/2.072)*COS(H$14/57.3))</f>
        <v>8.929029590335425</v>
      </c>
      <c r="I30" s="19"/>
      <c r="J30" s="19"/>
    </row>
    <row r="31" spans="1:10" ht="12.75">
      <c r="A31" s="19">
        <f t="shared" si="1"/>
        <v>-68</v>
      </c>
      <c r="B31" s="19"/>
      <c r="C31" s="19"/>
      <c r="D31" s="19"/>
      <c r="E31" s="19"/>
      <c r="F31" s="19">
        <f t="shared" si="0"/>
        <v>-60.00191771410356</v>
      </c>
      <c r="G31" s="19">
        <f>SQRT(2*$I$7^2-$F31/2.072-2*$I$7*SQRT(($I$8-$F31)/2.072)*COS(G$14/57.3))</f>
        <v>2.297835822076104</v>
      </c>
      <c r="H31" s="19">
        <f>SQRT(2*$I$7^2-$F31/2.072-2*$I$7*SQRT(($I$8-$F31)/2.072)*COS(H$14/57.3))</f>
        <v>8.929029590335425</v>
      </c>
      <c r="I31" s="19"/>
      <c r="J31" s="19"/>
    </row>
    <row r="32" spans="1:10" ht="12.75">
      <c r="A32" s="19">
        <f t="shared" si="1"/>
        <v>-66</v>
      </c>
      <c r="B32" s="19"/>
      <c r="C32" s="19"/>
      <c r="D32" s="19"/>
      <c r="E32" s="19"/>
      <c r="F32" s="19">
        <f t="shared" si="0"/>
        <v>-60.00191771410356</v>
      </c>
      <c r="G32" s="19">
        <f>SQRT(2*$I$7^2-$F32/2.072-2*$I$7*SQRT(($I$8-$F32)/2.072)*COS(G$14/57.3))</f>
        <v>2.297835822076104</v>
      </c>
      <c r="H32" s="19">
        <f>SQRT(2*$I$7^2-$F32/2.072-2*$I$7*SQRT(($I$8-$F32)/2.072)*COS(H$14/57.3))</f>
        <v>8.929029590335425</v>
      </c>
      <c r="I32" s="19"/>
      <c r="J32" s="19"/>
    </row>
    <row r="33" spans="1:10" ht="12.75">
      <c r="A33" s="19">
        <f t="shared" si="1"/>
        <v>-64</v>
      </c>
      <c r="B33" s="19"/>
      <c r="C33" s="19"/>
      <c r="D33" s="19"/>
      <c r="E33" s="19"/>
      <c r="F33" s="19">
        <f t="shared" si="0"/>
        <v>-60.00191771410356</v>
      </c>
      <c r="G33" s="19">
        <f>SQRT(2*$I$7^2-$F33/2.072-2*$I$7*SQRT(($I$8-$F33)/2.072)*COS(G$14/57.3))</f>
        <v>2.297835822076104</v>
      </c>
      <c r="H33" s="19">
        <f>SQRT(2*$I$7^2-$F33/2.072-2*$I$7*SQRT(($I$8-$F33)/2.072)*COS(H$14/57.3))</f>
        <v>8.929029590335425</v>
      </c>
      <c r="I33" s="19"/>
      <c r="J33" s="19"/>
    </row>
    <row r="34" spans="1:10" ht="12.75">
      <c r="A34" s="19">
        <f t="shared" si="1"/>
        <v>-62</v>
      </c>
      <c r="B34" s="19"/>
      <c r="C34" s="19"/>
      <c r="D34" s="19"/>
      <c r="E34" s="19"/>
      <c r="F34" s="19">
        <f t="shared" si="0"/>
        <v>-60.00191771410356</v>
      </c>
      <c r="G34" s="19">
        <f>SQRT(2*$I$7^2-$F34/2.072-2*$I$7*SQRT(($I$8-$F34)/2.072)*COS(G$14/57.3))</f>
        <v>2.297835822076104</v>
      </c>
      <c r="H34" s="19">
        <f>SQRT(2*$I$7^2-$F34/2.072-2*$I$7*SQRT(($I$8-$F34)/2.072)*COS(H$14/57.3))</f>
        <v>8.929029590335425</v>
      </c>
      <c r="I34" s="19"/>
      <c r="J34" s="19"/>
    </row>
    <row r="35" spans="1:10" ht="12.75">
      <c r="A35" s="19">
        <f t="shared" si="1"/>
        <v>-60</v>
      </c>
      <c r="B35" s="19"/>
      <c r="C35" s="19"/>
      <c r="D35" s="19"/>
      <c r="E35" s="19"/>
      <c r="F35" s="19">
        <f t="shared" si="0"/>
        <v>-60</v>
      </c>
      <c r="G35" s="19">
        <f>SQRT(2*$I$7^2-$F35/2.072-2*$I$7*SQRT(($I$8-$F35)/2.072)*COS(G$14/57.3))</f>
        <v>2.2977762930142482</v>
      </c>
      <c r="H35" s="19">
        <f>SQRT(2*$I$7^2-$F35/2.072-2*$I$7*SQRT(($I$8-$F35)/2.072)*COS(H$14/57.3))</f>
        <v>8.928980960790803</v>
      </c>
      <c r="I35" s="19"/>
      <c r="J35" s="19"/>
    </row>
    <row r="36" spans="1:10" ht="12.75">
      <c r="A36" s="19">
        <f t="shared" si="1"/>
        <v>-58</v>
      </c>
      <c r="B36" s="19"/>
      <c r="C36" s="19"/>
      <c r="D36" s="19"/>
      <c r="E36" s="19"/>
      <c r="F36" s="19">
        <f t="shared" si="0"/>
        <v>-58</v>
      </c>
      <c r="G36" s="19">
        <f>SQRT(2*$I$7^2-$F36/2.072-2*$I$7*SQRT(($I$8-$F36)/2.072)*COS(G$14/57.3))</f>
        <v>2.2354696377769696</v>
      </c>
      <c r="H36" s="19">
        <f>SQRT(2*$I$7^2-$F36/2.072-2*$I$7*SQRT(($I$8-$F36)/2.072)*COS(H$14/57.3))</f>
        <v>8.87813391604208</v>
      </c>
      <c r="I36" s="19"/>
      <c r="J36" s="19"/>
    </row>
    <row r="37" spans="1:10" ht="12.75">
      <c r="A37" s="19">
        <f t="shared" si="1"/>
        <v>-56</v>
      </c>
      <c r="B37" s="19"/>
      <c r="C37" s="19"/>
      <c r="D37" s="19"/>
      <c r="E37" s="19"/>
      <c r="F37" s="19">
        <f t="shared" si="0"/>
        <v>-56</v>
      </c>
      <c r="G37" s="19">
        <f>SQRT(2*$I$7^2-$F37/2.072-2*$I$7*SQRT(($I$8-$F37)/2.072)*COS(G$14/57.3))</f>
        <v>2.172713600508407</v>
      </c>
      <c r="H37" s="19">
        <f>SQRT(2*$I$7^2-$F37/2.072-2*$I$7*SQRT(($I$8-$F37)/2.072)*COS(H$14/57.3))</f>
        <v>8.827022811797843</v>
      </c>
      <c r="I37" s="19"/>
      <c r="J37" s="19"/>
    </row>
    <row r="38" spans="1:10" ht="12.75">
      <c r="A38" s="19">
        <f t="shared" si="1"/>
        <v>-54</v>
      </c>
      <c r="B38" s="19"/>
      <c r="C38" s="19"/>
      <c r="D38" s="19"/>
      <c r="E38" s="19"/>
      <c r="F38" s="19">
        <f t="shared" si="0"/>
        <v>-54</v>
      </c>
      <c r="G38" s="19">
        <f>SQRT(2*$I$7^2-$F38/2.072-2*$I$7*SQRT(($I$8-$F38)/2.072)*COS(G$14/57.3))</f>
        <v>2.1095038544080746</v>
      </c>
      <c r="H38" s="19">
        <f>SQRT(2*$I$7^2-$F38/2.072-2*$I$7*SQRT(($I$8-$F38)/2.072)*COS(H$14/57.3))</f>
        <v>8.775643787658298</v>
      </c>
      <c r="I38" s="19"/>
      <c r="J38" s="19"/>
    </row>
    <row r="39" spans="1:10" ht="12.75">
      <c r="A39" s="19">
        <f t="shared" si="1"/>
        <v>-52</v>
      </c>
      <c r="B39" s="19"/>
      <c r="C39" s="19"/>
      <c r="D39" s="19"/>
      <c r="E39" s="19"/>
      <c r="F39" s="19">
        <f t="shared" si="0"/>
        <v>-52</v>
      </c>
      <c r="G39" s="19">
        <f>SQRT(2*$I$7^2-$F39/2.072-2*$I$7*SQRT(($I$8-$F39)/2.072)*COS(G$14/57.3))</f>
        <v>2.0458368634170156</v>
      </c>
      <c r="H39" s="19">
        <f>SQRT(2*$I$7^2-$F39/2.072-2*$I$7*SQRT(($I$8-$F39)/2.072)*COS(H$14/57.3))</f>
        <v>8.72399290122343</v>
      </c>
      <c r="I39" s="19"/>
      <c r="J39" s="19"/>
    </row>
    <row r="40" spans="1:10" ht="12.75">
      <c r="A40" s="19">
        <f t="shared" si="1"/>
        <v>-50</v>
      </c>
      <c r="B40" s="19"/>
      <c r="C40" s="19"/>
      <c r="D40" s="19"/>
      <c r="E40" s="19"/>
      <c r="F40" s="19">
        <f t="shared" si="0"/>
        <v>-50</v>
      </c>
      <c r="G40" s="19">
        <f>SQRT(2*$I$7^2-$F40/2.072-2*$I$7*SQRT(($I$8-$F40)/2.072)*COS(G$14/57.3))</f>
        <v>1.981710105570804</v>
      </c>
      <c r="H40" s="19">
        <f>SQRT(2*$I$7^2-$F40/2.072-2*$I$7*SQRT(($I$8-$F40)/2.072)*COS(H$14/57.3))</f>
        <v>8.67206612654586</v>
      </c>
      <c r="I40" s="19"/>
      <c r="J40" s="19"/>
    </row>
    <row r="41" spans="1:10" ht="12.75">
      <c r="A41" s="19">
        <f t="shared" si="1"/>
        <v>-48</v>
      </c>
      <c r="B41" s="19"/>
      <c r="C41" s="19"/>
      <c r="D41" s="19"/>
      <c r="E41" s="19"/>
      <c r="F41" s="19">
        <f t="shared" si="0"/>
        <v>-48</v>
      </c>
      <c r="G41" s="19">
        <f>SQRT(2*$I$7^2-$F41/2.072-2*$I$7*SQRT(($I$8-$F41)/2.072)*COS(G$14/57.3))</f>
        <v>1.9171223532301709</v>
      </c>
      <c r="H41" s="19">
        <f>SQRT(2*$I$7^2-$F41/2.072-2*$I$7*SQRT(($I$8-$F41)/2.072)*COS(H$14/57.3))</f>
        <v>8.61985935264473</v>
      </c>
      <c r="I41" s="19"/>
      <c r="J41" s="19"/>
    </row>
    <row r="42" spans="1:10" ht="12.75">
      <c r="A42" s="19">
        <f t="shared" si="1"/>
        <v>-46</v>
      </c>
      <c r="B42" s="19"/>
      <c r="C42" s="19"/>
      <c r="D42" s="19"/>
      <c r="E42" s="19"/>
      <c r="F42" s="19">
        <f t="shared" si="0"/>
        <v>-46</v>
      </c>
      <c r="G42" s="19">
        <f>SQRT(2*$I$7^2-$F42/2.072-2*$I$7*SQRT(($I$8-$F42)/2.072)*COS(G$14/57.3))</f>
        <v>1.8520740263323718</v>
      </c>
      <c r="H42" s="19">
        <f>SQRT(2*$I$7^2-$F42/2.072-2*$I$7*SQRT(($I$8-$F42)/2.072)*COS(H$14/57.3))</f>
        <v>8.567368382098739</v>
      </c>
      <c r="I42" s="19"/>
      <c r="J42" s="19"/>
    </row>
    <row r="43" spans="1:10" ht="12.75">
      <c r="A43" s="19">
        <f t="shared" si="1"/>
        <v>-44</v>
      </c>
      <c r="B43" s="19"/>
      <c r="C43" s="19"/>
      <c r="D43" s="19"/>
      <c r="E43" s="19"/>
      <c r="F43" s="19">
        <f t="shared" si="0"/>
        <v>-44</v>
      </c>
      <c r="G43" s="19">
        <f>SQRT(2*$I$7^2-$F43/2.072-2*$I$7*SQRT(($I$8-$F43)/2.072)*COS(G$14/57.3))</f>
        <v>1.7865676400543702</v>
      </c>
      <c r="H43" s="19">
        <f>SQRT(2*$I$7^2-$F43/2.072-2*$I$7*SQRT(($I$8-$F43)/2.072)*COS(H$14/57.3))</f>
        <v>8.51458892973962</v>
      </c>
      <c r="I43" s="19"/>
      <c r="J43" s="19"/>
    </row>
    <row r="44" spans="1:10" ht="12.75">
      <c r="A44" s="19">
        <f t="shared" si="1"/>
        <v>-42</v>
      </c>
      <c r="B44" s="19"/>
      <c r="C44" s="19"/>
      <c r="D44" s="19"/>
      <c r="E44" s="19"/>
      <c r="F44" s="19">
        <f t="shared" si="0"/>
        <v>-42</v>
      </c>
      <c r="G44" s="19">
        <f>SQRT(2*$I$7^2-$F44/2.072-2*$I$7*SQRT(($I$8-$F44)/2.072)*COS(G$14/57.3))</f>
        <v>1.7206083754743626</v>
      </c>
      <c r="H44" s="19">
        <f>SQRT(2*$I$7^2-$F44/2.072-2*$I$7*SQRT(($I$8-$F44)/2.072)*COS(H$14/57.3))</f>
        <v>8.46151662147095</v>
      </c>
      <c r="I44" s="19"/>
      <c r="J44" s="19"/>
    </row>
    <row r="45" spans="1:10" ht="12.75">
      <c r="A45" s="19">
        <f t="shared" si="1"/>
        <v>-40</v>
      </c>
      <c r="B45" s="19"/>
      <c r="C45" s="19"/>
      <c r="D45" s="19"/>
      <c r="E45" s="19"/>
      <c r="F45" s="19">
        <f t="shared" si="0"/>
        <v>-40</v>
      </c>
      <c r="G45" s="19">
        <f>SQRT(2*$I$7^2-$F45/2.072-2*$I$7*SQRT(($I$8-$F45)/2.072)*COS(G$14/57.3))</f>
        <v>1.6542048117781383</v>
      </c>
      <c r="H45" s="19">
        <f>SQRT(2*$I$7^2-$F45/2.072-2*$I$7*SQRT(($I$8-$F45)/2.072)*COS(H$14/57.3))</f>
        <v>8.408146993241465</v>
      </c>
      <c r="I45" s="19"/>
      <c r="J45" s="19"/>
    </row>
    <row r="46" spans="1:10" ht="12.75">
      <c r="A46" s="19">
        <f t="shared" si="1"/>
        <v>-38</v>
      </c>
      <c r="B46" s="19"/>
      <c r="C46" s="19"/>
      <c r="D46" s="19"/>
      <c r="E46" s="19"/>
      <c r="F46" s="19">
        <f t="shared" si="0"/>
        <v>-38</v>
      </c>
      <c r="G46" s="19">
        <f>SQRT(2*$I$7^2-$F46/2.072-2*$I$7*SQRT(($I$8-$F46)/2.072)*COS(G$14/57.3))</f>
        <v>1.5873698724794671</v>
      </c>
      <c r="H46" s="19">
        <f>SQRT(2*$I$7^2-$F46/2.072-2*$I$7*SQRT(($I$8-$F46)/2.072)*COS(H$14/57.3))</f>
        <v>8.354475490207037</v>
      </c>
      <c r="I46" s="19"/>
      <c r="J46" s="19"/>
    </row>
    <row r="47" spans="1:10" ht="12.75">
      <c r="A47" s="19">
        <f t="shared" si="1"/>
        <v>-36</v>
      </c>
      <c r="B47" s="19"/>
      <c r="C47" s="19"/>
      <c r="D47" s="19"/>
      <c r="E47" s="19"/>
      <c r="F47" s="19">
        <f aca="true" t="shared" si="2" ref="F47:F78">MIN(MAX(A47,I$5),I$6)</f>
        <v>-36</v>
      </c>
      <c r="G47" s="19">
        <f>SQRT(2*$I$7^2-$F47/2.072-2*$I$7*SQRT(($I$8-$F47)/2.072)*COS(G$14/57.3))</f>
        <v>1.520122057784522</v>
      </c>
      <c r="H47" s="19">
        <f>SQRT(2*$I$7^2-$F47/2.072-2*$I$7*SQRT(($I$8-$F47)/2.072)*COS(H$14/57.3))</f>
        <v>8.300497466121314</v>
      </c>
      <c r="I47" s="19"/>
      <c r="J47" s="19"/>
    </row>
    <row r="48" spans="1:10" ht="12.75">
      <c r="A48" s="19">
        <f t="shared" si="1"/>
        <v>-34</v>
      </c>
      <c r="B48" s="19"/>
      <c r="C48" s="19"/>
      <c r="D48" s="19"/>
      <c r="E48" s="19"/>
      <c r="F48" s="19">
        <f t="shared" si="2"/>
        <v>-34</v>
      </c>
      <c r="G48" s="19">
        <f>SQRT(2*$I$7^2-$F48/2.072-2*$I$7*SQRT(($I$8-$F48)/2.072)*COS(G$14/57.3))</f>
        <v>1.4524870632855018</v>
      </c>
      <c r="H48" s="19">
        <f>SQRT(2*$I$7^2-$F48/2.072-2*$I$7*SQRT(($I$8-$F48)/2.072)*COS(H$14/57.3))</f>
        <v>8.24620818300193</v>
      </c>
      <c r="I48" s="19"/>
      <c r="J48" s="19"/>
    </row>
    <row r="49" spans="1:10" ht="12.75">
      <c r="A49" s="19">
        <f t="shared" si="1"/>
        <v>-32</v>
      </c>
      <c r="B49" s="19"/>
      <c r="C49" s="19"/>
      <c r="D49" s="19"/>
      <c r="E49" s="19"/>
      <c r="F49" s="19">
        <f t="shared" si="2"/>
        <v>-32</v>
      </c>
      <c r="G49" s="19">
        <f>SQRT(2*$I$7^2-$F49/2.072-2*$I$7*SQRT(($I$8-$F49)/2.072)*COS(G$14/57.3))</f>
        <v>1.3844999256251957</v>
      </c>
      <c r="H49" s="19">
        <f>SQRT(2*$I$7^2-$F49/2.072-2*$I$7*SQRT(($I$8-$F49)/2.072)*COS(H$14/57.3))</f>
        <v>8.191602811127282</v>
      </c>
      <c r="I49" s="19"/>
      <c r="J49" s="19"/>
    </row>
    <row r="50" spans="1:10" ht="12.75">
      <c r="A50" s="19">
        <f t="shared" si="1"/>
        <v>-30</v>
      </c>
      <c r="B50" s="19"/>
      <c r="C50" s="19"/>
      <c r="D50" s="19"/>
      <c r="E50" s="19"/>
      <c r="F50" s="19">
        <f t="shared" si="2"/>
        <v>-30</v>
      </c>
      <c r="G50" s="19">
        <f>SQRT(2*$I$7^2-$F50/2.072-2*$I$7*SQRT(($I$8-$F50)/2.072)*COS(G$14/57.3))</f>
        <v>1.3162078947249065</v>
      </c>
      <c r="H50" s="19">
        <f>SQRT(2*$I$7^2-$F50/2.072-2*$I$7*SQRT(($I$8-$F50)/2.072)*COS(H$14/57.3))</f>
        <v>8.13667642942846</v>
      </c>
      <c r="I50" s="19"/>
      <c r="J50" s="19"/>
    </row>
    <row r="51" spans="1:10" ht="12.75">
      <c r="A51" s="19">
        <f t="shared" si="1"/>
        <v>-28</v>
      </c>
      <c r="B51" s="19"/>
      <c r="C51" s="19"/>
      <c r="D51" s="19"/>
      <c r="E51" s="19"/>
      <c r="F51" s="19">
        <f t="shared" si="2"/>
        <v>-28</v>
      </c>
      <c r="G51" s="19">
        <f>SQRT(2*$I$7^2-$F51/2.072-2*$I$7*SQRT(($I$8-$F51)/2.072)*COS(G$14/57.3))</f>
        <v>1.2476743189227315</v>
      </c>
      <c r="H51" s="19">
        <f>SQRT(2*$I$7^2-$F51/2.072-2*$I$7*SQRT(($I$8-$F51)/2.072)*COS(H$14/57.3))</f>
        <v>8.081424026352263</v>
      </c>
      <c r="I51" s="19"/>
      <c r="J51" s="19"/>
    </row>
    <row r="52" spans="1:10" ht="12.75">
      <c r="A52" s="19">
        <f t="shared" si="1"/>
        <v>-26</v>
      </c>
      <c r="B52" s="19"/>
      <c r="C52" s="19"/>
      <c r="D52" s="19"/>
      <c r="E52" s="19"/>
      <c r="F52" s="19">
        <f t="shared" si="2"/>
        <v>-26</v>
      </c>
      <c r="G52" s="19">
        <f>SQRT(2*$I$7^2-$F52/2.072-2*$I$7*SQRT(($I$8-$F52)/2.072)*COS(G$14/57.3))</f>
        <v>1.1789839581716894</v>
      </c>
      <c r="H52" s="19">
        <f>SQRT(2*$I$7^2-$F52/2.072-2*$I$7*SQRT(($I$8-$F52)/2.072)*COS(H$14/57.3))</f>
        <v>8.025840501284655</v>
      </c>
      <c r="I52" s="19"/>
      <c r="J52" s="19"/>
    </row>
    <row r="53" spans="1:10" ht="12.75">
      <c r="A53" s="19">
        <f t="shared" si="1"/>
        <v>-24</v>
      </c>
      <c r="B53" s="19"/>
      <c r="C53" s="19"/>
      <c r="D53" s="19"/>
      <c r="E53" s="19"/>
      <c r="F53" s="19">
        <f t="shared" si="2"/>
        <v>-24</v>
      </c>
      <c r="G53" s="19">
        <f>SQRT(2*$I$7^2-$F53/2.072-2*$I$7*SQRT(($I$8-$F53)/2.072)*COS(G$14/57.3))</f>
        <v>1.1102503329646667</v>
      </c>
      <c r="H53" s="19">
        <f>SQRT(2*$I$7^2-$F53/2.072-2*$I$7*SQRT(($I$8-$F53)/2.072)*COS(H$14/57.3))</f>
        <v>7.969920666640043</v>
      </c>
      <c r="I53" s="19"/>
      <c r="J53" s="19"/>
    </row>
    <row r="54" spans="1:10" ht="12.75">
      <c r="A54" s="19">
        <f t="shared" si="1"/>
        <v>-22</v>
      </c>
      <c r="B54" s="19"/>
      <c r="C54" s="19"/>
      <c r="D54" s="19"/>
      <c r="E54" s="19"/>
      <c r="F54" s="19">
        <f t="shared" si="2"/>
        <v>-22</v>
      </c>
      <c r="G54" s="19">
        <f>SQRT(2*$I$7^2-$F54/2.072-2*$I$7*SQRT(($I$8-$F54)/2.072)*COS(G$14/57.3))</f>
        <v>1.0416260052380641</v>
      </c>
      <c r="H54" s="19">
        <f>SQRT(2*$I$7^2-$F54/2.072-2*$I$7*SQRT(($I$8-$F54)/2.072)*COS(H$14/57.3))</f>
        <v>7.913659250740757</v>
      </c>
      <c r="I54" s="19"/>
      <c r="J54" s="19"/>
    </row>
    <row r="55" spans="1:10" ht="12.75">
      <c r="A55" s="19">
        <f t="shared" si="1"/>
        <v>-20</v>
      </c>
      <c r="B55" s="19"/>
      <c r="C55" s="19"/>
      <c r="D55" s="19"/>
      <c r="E55" s="19"/>
      <c r="F55" s="19">
        <f t="shared" si="2"/>
        <v>-20</v>
      </c>
      <c r="G55" s="19">
        <f>SQRT(2*$I$7^2-$F55/2.072-2*$I$7*SQRT(($I$8-$F55)/2.072)*COS(G$14/57.3))</f>
        <v>0.973317118369248</v>
      </c>
      <c r="H55" s="19">
        <f>SQRT(2*$I$7^2-$F55/2.072-2*$I$7*SQRT(($I$8-$F55)/2.072)*COS(H$14/57.3))</f>
        <v>7.85705090163404</v>
      </c>
      <c r="I55" s="19"/>
      <c r="J55" s="19"/>
    </row>
    <row r="56" spans="1:10" ht="12.75">
      <c r="A56" s="19">
        <f t="shared" si="1"/>
        <v>-18</v>
      </c>
      <c r="B56" s="19"/>
      <c r="C56" s="19"/>
      <c r="D56" s="19"/>
      <c r="E56" s="19"/>
      <c r="F56" s="19">
        <f t="shared" si="2"/>
        <v>-18</v>
      </c>
      <c r="G56" s="19">
        <f>SQRT(2*$I$7^2-$F56/2.072-2*$I$7*SQRT(($I$8-$F56)/2.072)*COS(G$14/57.3))</f>
        <v>0.9056041559199781</v>
      </c>
      <c r="H56" s="19">
        <f>SQRT(2*$I$7^2-$F56/2.072-2*$I$7*SQRT(($I$8-$F56)/2.072)*COS(H$14/57.3))</f>
        <v>7.800090192021091</v>
      </c>
      <c r="I56" s="19"/>
      <c r="J56" s="19"/>
    </row>
    <row r="57" spans="1:10" ht="12.75">
      <c r="A57" s="19">
        <f t="shared" si="1"/>
        <v>-16</v>
      </c>
      <c r="B57" s="19"/>
      <c r="C57" s="19"/>
      <c r="D57" s="19"/>
      <c r="E57" s="19"/>
      <c r="F57" s="19">
        <f t="shared" si="2"/>
        <v>-16</v>
      </c>
      <c r="G57" s="19">
        <f>SQRT(2*$I$7^2-$F57/2.072-2*$I$7*SQRT(($I$8-$F57)/2.072)*COS(G$14/57.3))</f>
        <v>0.8388717685755432</v>
      </c>
      <c r="H57" s="19">
        <f>SQRT(2*$I$7^2-$F57/2.072-2*$I$7*SQRT(($I$8-$F57)/2.072)*COS(H$14/57.3))</f>
        <v>7.742771625505722</v>
      </c>
      <c r="I57" s="19"/>
      <c r="J57" s="19"/>
    </row>
    <row r="58" spans="1:10" ht="12.75">
      <c r="A58" s="19">
        <f t="shared" si="1"/>
        <v>-14</v>
      </c>
      <c r="B58" s="19"/>
      <c r="C58" s="19"/>
      <c r="D58" s="19"/>
      <c r="E58" s="19"/>
      <c r="F58" s="19">
        <f t="shared" si="2"/>
        <v>-14</v>
      </c>
      <c r="G58" s="19">
        <f>SQRT(2*$I$7^2-$F58/2.072-2*$I$7*SQRT(($I$8-$F58)/2.072)*COS(G$14/57.3))</f>
        <v>0.7736516475228732</v>
      </c>
      <c r="H58" s="19">
        <f>SQRT(2*$I$7^2-$F58/2.072-2*$I$7*SQRT(($I$8-$F58)/2.072)*COS(H$14/57.3))</f>
        <v>7.685089644409976</v>
      </c>
      <c r="I58" s="19"/>
      <c r="J58" s="19"/>
    </row>
    <row r="59" spans="1:10" ht="12.75">
      <c r="A59" s="19">
        <f t="shared" si="1"/>
        <v>-12</v>
      </c>
      <c r="B59" s="19"/>
      <c r="C59" s="19"/>
      <c r="D59" s="19"/>
      <c r="E59" s="19"/>
      <c r="F59" s="19">
        <f t="shared" si="2"/>
        <v>-12</v>
      </c>
      <c r="G59" s="19">
        <f>SQRT(2*$I$7^2-$F59/2.072-2*$I$7*SQRT(($I$8-$F59)/2.072)*COS(G$14/57.3))</f>
        <v>0.7106834765503254</v>
      </c>
      <c r="H59" s="19">
        <f>SQRT(2*$I$7^2-$F59/2.072-2*$I$7*SQRT(($I$8-$F59)/2.072)*COS(H$14/57.3))</f>
        <v>7.627038639452253</v>
      </c>
      <c r="I59" s="19"/>
      <c r="J59" s="19"/>
    </row>
    <row r="60" spans="1:10" ht="12.75">
      <c r="A60" s="19">
        <f t="shared" si="1"/>
        <v>-10</v>
      </c>
      <c r="B60" s="19"/>
      <c r="C60" s="19"/>
      <c r="D60" s="19"/>
      <c r="E60" s="19"/>
      <c r="F60" s="19">
        <f t="shared" si="2"/>
        <v>-10</v>
      </c>
      <c r="G60" s="19">
        <f>SQRT(2*$I$7^2-$F60/2.072-2*$I$7*SQRT(($I$8-$F60)/2.072)*COS(G$14/57.3))</f>
        <v>0.6509987590959524</v>
      </c>
      <c r="H60" s="19">
        <f>SQRT(2*$I$7^2-$F60/2.072-2*$I$7*SQRT(($I$8-$F60)/2.072)*COS(H$14/57.3))</f>
        <v>7.568612961642283</v>
      </c>
      <c r="I60" s="19"/>
      <c r="J60" s="19"/>
    </row>
    <row r="61" spans="1:10" ht="12.75">
      <c r="A61" s="19">
        <f t="shared" si="1"/>
        <v>-8</v>
      </c>
      <c r="B61" s="19"/>
      <c r="C61" s="19"/>
      <c r="D61" s="19"/>
      <c r="E61" s="19"/>
      <c r="F61" s="19">
        <f t="shared" si="2"/>
        <v>-8</v>
      </c>
      <c r="G61" s="19">
        <f>SQRT(2*$I$7^2-$F61/2.072-2*$I$7*SQRT(($I$8-$F61)/2.072)*COS(G$14/57.3))</f>
        <v>0.5960272666247336</v>
      </c>
      <c r="H61" s="19">
        <f>SQRT(2*$I$7^2-$F61/2.072-2*$I$7*SQRT(($I$8-$F61)/2.072)*COS(H$14/57.3))</f>
        <v>7.509806936819036</v>
      </c>
      <c r="I61" s="19"/>
      <c r="J61" s="19"/>
    </row>
    <row r="62" spans="1:10" ht="12.75">
      <c r="A62" s="19">
        <f t="shared" si="1"/>
        <v>-6</v>
      </c>
      <c r="B62" s="19"/>
      <c r="C62" s="19"/>
      <c r="D62" s="19"/>
      <c r="E62" s="19"/>
      <c r="F62" s="19">
        <f t="shared" si="2"/>
        <v>-6</v>
      </c>
      <c r="G62" s="19">
        <f>SQRT(2*$I$7^2-$F62/2.072-2*$I$7*SQRT(($I$8-$F62)/2.072)*COS(G$14/57.3))</f>
        <v>0.5477078239251543</v>
      </c>
      <c r="H62" s="19">
        <f>SQRT(2*$I$7^2-$F62/2.072-2*$I$7*SQRT(($I$8-$F62)/2.072)*COS(H$14/57.3))</f>
        <v>7.4506148833458745</v>
      </c>
      <c r="I62" s="19"/>
      <c r="J62" s="19"/>
    </row>
    <row r="63" spans="1:10" ht="12.75">
      <c r="A63" s="19">
        <f t="shared" si="1"/>
        <v>-4</v>
      </c>
      <c r="B63" s="19"/>
      <c r="C63" s="19"/>
      <c r="D63" s="19"/>
      <c r="E63" s="19"/>
      <c r="F63" s="19">
        <f t="shared" si="2"/>
        <v>-4</v>
      </c>
      <c r="G63" s="19">
        <f>SQRT(2*$I$7^2-$F63/2.072-2*$I$7*SQRT(($I$8-$F63)/2.072)*COS(G$14/57.3))</f>
        <v>0.5085411915793361</v>
      </c>
      <c r="H63" s="19">
        <f>SQRT(2*$I$7^2-$F63/2.072-2*$I$7*SQRT(($I$8-$F63)/2.072)*COS(H$14/57.3))</f>
        <v>7.391031133586079</v>
      </c>
      <c r="I63" s="19"/>
      <c r="J63" s="19"/>
    </row>
    <row r="64" spans="1:10" ht="12.75">
      <c r="A64" s="19">
        <f t="shared" si="1"/>
        <v>-2</v>
      </c>
      <c r="B64" s="19"/>
      <c r="C64" s="19"/>
      <c r="D64" s="19"/>
      <c r="E64" s="19"/>
      <c r="F64" s="19">
        <f t="shared" si="2"/>
        <v>-2</v>
      </c>
      <c r="G64" s="19">
        <f>SQRT(2*$I$7^2-$F64/2.072-2*$I$7*SQRT(($I$8-$F64)/2.072)*COS(G$14/57.3))</f>
        <v>0.4814519542955871</v>
      </c>
      <c r="H64" s="19">
        <f>SQRT(2*$I$7^2-$F64/2.072-2*$I$7*SQRT(($I$8-$F64)/2.072)*COS(H$14/57.3))</f>
        <v>7.331050059916856</v>
      </c>
      <c r="I64" s="19"/>
      <c r="J64" s="19"/>
    </row>
    <row r="65" spans="1:10" ht="12.75">
      <c r="A65" s="19">
        <f t="shared" si="1"/>
        <v>0</v>
      </c>
      <c r="B65" s="19"/>
      <c r="C65" s="19"/>
      <c r="D65" s="19"/>
      <c r="E65" s="19"/>
      <c r="F65" s="19">
        <f t="shared" si="2"/>
        <v>0</v>
      </c>
      <c r="G65" s="19">
        <f>SQRT(2*$I$7^2-$F65/2.072-2*$I$7*SQRT(($I$8-$F65)/2.072)*COS(G$14/57.3))</f>
        <v>0.4692967311013803</v>
      </c>
      <c r="H65" s="19">
        <f>SQRT(2*$I$7^2-$F65/2.072-2*$I$7*SQRT(($I$8-$F65)/2.072)*COS(H$14/57.3))</f>
        <v>7.270666106208355</v>
      </c>
      <c r="I65" s="19"/>
      <c r="J65" s="19"/>
    </row>
    <row r="66" spans="1:10" ht="12.75">
      <c r="A66" s="19">
        <f t="shared" si="1"/>
        <v>2</v>
      </c>
      <c r="B66" s="19"/>
      <c r="C66" s="19"/>
      <c r="D66" s="19"/>
      <c r="E66" s="19"/>
      <c r="F66" s="19">
        <f t="shared" si="2"/>
        <v>2</v>
      </c>
      <c r="G66" s="19">
        <f>SQRT(2*$I$7^2-$F66/2.072-2*$I$7*SQRT(($I$8-$F66)/2.072)*COS(G$14/57.3))</f>
        <v>0.4740402818775729</v>
      </c>
      <c r="H66" s="19">
        <f>SQRT(2*$I$7^2-$F66/2.072-2*$I$7*SQRT(($I$8-$F66)/2.072)*COS(H$14/57.3))</f>
        <v>7.2098738259055155</v>
      </c>
      <c r="I66" s="19"/>
      <c r="J66" s="19"/>
    </row>
    <row r="67" spans="1:10" ht="12.75">
      <c r="A67" s="19">
        <f t="shared" si="1"/>
        <v>4</v>
      </c>
      <c r="B67" s="19"/>
      <c r="C67" s="19"/>
      <c r="D67" s="19"/>
      <c r="E67" s="19"/>
      <c r="F67" s="19">
        <f t="shared" si="2"/>
        <v>4</v>
      </c>
      <c r="G67" s="19">
        <f>SQRT(2*$I$7^2-$F67/2.072-2*$I$7*SQRT(($I$8-$F67)/2.072)*COS(G$14/57.3))</f>
        <v>0.4960413119266927</v>
      </c>
      <c r="H67" s="19">
        <f>SQRT(2*$I$7^2-$F67/2.072-2*$I$7*SQRT(($I$8-$F67)/2.072)*COS(H$14/57.3))</f>
        <v>7.148667928117384</v>
      </c>
      <c r="I67" s="19"/>
      <c r="J67" s="19"/>
    </row>
    <row r="68" spans="1:10" ht="12.75">
      <c r="A68" s="19">
        <f t="shared" si="1"/>
        <v>6</v>
      </c>
      <c r="B68" s="19"/>
      <c r="C68" s="19"/>
      <c r="D68" s="19"/>
      <c r="E68" s="19"/>
      <c r="F68" s="19">
        <f t="shared" si="2"/>
        <v>6</v>
      </c>
      <c r="G68" s="19">
        <f>SQRT(2*$I$7^2-$F68/2.072-2*$I$7*SQRT(($I$8-$F68)/2.072)*COS(G$14/57.3))</f>
        <v>0.5340223957060352</v>
      </c>
      <c r="H68" s="19">
        <f>SQRT(2*$I$7^2-$F68/2.072-2*$I$7*SQRT(($I$8-$F68)/2.072)*COS(H$14/57.3))</f>
        <v>7.087043333457862</v>
      </c>
      <c r="I68" s="19"/>
      <c r="J68" s="19"/>
    </row>
    <row r="69" spans="1:10" ht="12.75">
      <c r="A69" s="19">
        <f t="shared" si="1"/>
        <v>8</v>
      </c>
      <c r="B69" s="19"/>
      <c r="C69" s="19"/>
      <c r="D69" s="19"/>
      <c r="E69" s="19"/>
      <c r="F69" s="19">
        <f t="shared" si="2"/>
        <v>8</v>
      </c>
      <c r="G69" s="19">
        <f>SQRT(2*$I$7^2-$F69/2.072-2*$I$7*SQRT(($I$8-$F69)/2.072)*COS(G$14/57.3))</f>
        <v>0.585730656829271</v>
      </c>
      <c r="H69" s="19">
        <f>SQRT(2*$I$7^2-$F69/2.072-2*$I$7*SQRT(($I$8-$F69)/2.072)*COS(H$14/57.3))</f>
        <v>7.0249952418163275</v>
      </c>
      <c r="I69" s="19"/>
      <c r="J69" s="19"/>
    </row>
    <row r="70" spans="1:10" ht="12.75">
      <c r="A70" s="19">
        <f t="shared" si="1"/>
        <v>10</v>
      </c>
      <c r="B70" s="19"/>
      <c r="C70" s="19"/>
      <c r="D70" s="19"/>
      <c r="E70" s="19"/>
      <c r="F70" s="19">
        <f t="shared" si="2"/>
        <v>10</v>
      </c>
      <c r="G70" s="19">
        <f>SQRT(2*$I$7^2-$F70/2.072-2*$I$7*SQRT(($I$8-$F70)/2.072)*COS(G$14/57.3))</f>
        <v>0.6487316327724338</v>
      </c>
      <c r="H70" s="19">
        <f>SQRT(2*$I$7^2-$F70/2.072-2*$I$7*SQRT(($I$8-$F70)/2.072)*COS(H$14/57.3))</f>
        <v>6.962519214797691</v>
      </c>
      <c r="I70" s="19"/>
      <c r="J70" s="19"/>
    </row>
    <row r="71" spans="1:10" ht="12.75">
      <c r="A71" s="19">
        <f t="shared" si="1"/>
        <v>12</v>
      </c>
      <c r="B71" s="19"/>
      <c r="C71" s="19"/>
      <c r="D71" s="19"/>
      <c r="E71" s="19"/>
      <c r="F71" s="19">
        <f t="shared" si="2"/>
        <v>12</v>
      </c>
      <c r="G71" s="19">
        <f>SQRT(2*$I$7^2-$F71/2.072-2*$I$7*SQRT(($I$8-$F71)/2.072)*COS(G$14/57.3))</f>
        <v>0.7209034685039156</v>
      </c>
      <c r="H71" s="19">
        <f>SQRT(2*$I$7^2-$F71/2.072-2*$I$7*SQRT(($I$8-$F71)/2.072)*COS(H$14/57.3))</f>
        <v>6.899611276301895</v>
      </c>
      <c r="I71" s="19"/>
      <c r="J71" s="19"/>
    </row>
    <row r="72" spans="1:10" ht="12.75">
      <c r="A72" s="19">
        <f t="shared" si="1"/>
        <v>14</v>
      </c>
      <c r="B72" s="19"/>
      <c r="C72" s="19"/>
      <c r="D72" s="19"/>
      <c r="E72" s="19"/>
      <c r="F72" s="19">
        <f t="shared" si="2"/>
        <v>14</v>
      </c>
      <c r="G72" s="19">
        <f>SQRT(2*$I$7^2-$F72/2.072-2*$I$7*SQRT(($I$8-$F72)/2.072)*COS(G$14/57.3))</f>
        <v>0.8005994418964262</v>
      </c>
      <c r="H72" s="19">
        <f>SQRT(2*$I$7^2-$F72/2.072-2*$I$7*SQRT(($I$8-$F72)/2.072)*COS(H$14/57.3))</f>
        <v>6.836268035673012</v>
      </c>
      <c r="I72" s="19"/>
      <c r="J72" s="19"/>
    </row>
    <row r="73" spans="1:10" ht="12.75">
      <c r="A73" s="19">
        <f t="shared" si="1"/>
        <v>16</v>
      </c>
      <c r="B73" s="19"/>
      <c r="C73" s="19"/>
      <c r="D73" s="19"/>
      <c r="E73" s="19"/>
      <c r="F73" s="19">
        <f t="shared" si="2"/>
        <v>16</v>
      </c>
      <c r="G73" s="19">
        <f>SQRT(2*$I$7^2-$F73/2.072-2*$I$7*SQRT(($I$8-$F73)/2.072)*COS(G$14/57.3))</f>
        <v>0.8866250554692499</v>
      </c>
      <c r="H73" s="19">
        <f>SQRT(2*$I$7^2-$F73/2.072-2*$I$7*SQRT(($I$8-$F73)/2.072)*COS(H$14/57.3))</f>
        <v>6.7724868391226</v>
      </c>
      <c r="I73" s="19"/>
      <c r="J73" s="19"/>
    </row>
    <row r="74" spans="1:10" ht="12.75">
      <c r="A74" s="19">
        <f t="shared" si="1"/>
        <v>18</v>
      </c>
      <c r="B74" s="19"/>
      <c r="C74" s="19"/>
      <c r="D74" s="19"/>
      <c r="E74" s="19"/>
      <c r="F74" s="19">
        <f t="shared" si="2"/>
        <v>18</v>
      </c>
      <c r="G74" s="19">
        <f>SQRT(2*$I$7^2-$F74/2.072-2*$I$7*SQRT(($I$8-$F74)/2.072)*COS(G$14/57.3))</f>
        <v>0.9781532242256331</v>
      </c>
      <c r="H74" s="19">
        <f>SQRT(2*$I$7^2-$F74/2.072-2*$I$7*SQRT(($I$8-$F74)/2.072)*COS(H$14/57.3))</f>
        <v>6.708265956842493</v>
      </c>
      <c r="I74" s="19"/>
      <c r="J74" s="19"/>
    </row>
    <row r="75" spans="1:10" ht="12.75">
      <c r="A75" s="19">
        <f t="shared" si="1"/>
        <v>20</v>
      </c>
      <c r="B75" s="19"/>
      <c r="C75" s="19"/>
      <c r="D75" s="19"/>
      <c r="E75" s="19"/>
      <c r="F75" s="19">
        <f t="shared" si="2"/>
        <v>20</v>
      </c>
      <c r="G75" s="19">
        <f>SQRT(2*$I$7^2-$F75/2.072-2*$I$7*SQRT(($I$8-$F75)/2.072)*COS(G$14/57.3))</f>
        <v>1.0746375292062225</v>
      </c>
      <c r="H75" s="19">
        <f>SQRT(2*$I$7^2-$F75/2.072-2*$I$7*SQRT(($I$8-$F75)/2.072)*COS(H$14/57.3))</f>
        <v>6.643604815545383</v>
      </c>
      <c r="I75" s="19"/>
      <c r="J75" s="19"/>
    </row>
    <row r="76" spans="1:10" ht="12.75">
      <c r="A76" s="19">
        <f t="shared" si="1"/>
        <v>22</v>
      </c>
      <c r="B76" s="19"/>
      <c r="C76" s="19"/>
      <c r="D76" s="19"/>
      <c r="E76" s="19"/>
      <c r="F76" s="19">
        <f t="shared" si="2"/>
        <v>22</v>
      </c>
      <c r="G76" s="19">
        <f>SQRT(2*$I$7^2-$F76/2.072-2*$I$7*SQRT(($I$8-$F76)/2.072)*COS(G$14/57.3))</f>
        <v>1.1757429293476367</v>
      </c>
      <c r="H76" s="19">
        <f>SQRT(2*$I$7^2-$F76/2.072-2*$I$7*SQRT(($I$8-$F76)/2.072)*COS(H$14/57.3))</f>
        <v>6.578504289368134</v>
      </c>
      <c r="I76" s="19"/>
      <c r="J76" s="19"/>
    </row>
    <row r="77" spans="1:10" ht="12.75">
      <c r="A77" s="19">
        <f t="shared" si="1"/>
        <v>24</v>
      </c>
      <c r="B77" s="19"/>
      <c r="C77" s="19"/>
      <c r="D77" s="19"/>
      <c r="E77" s="19"/>
      <c r="F77" s="19">
        <f t="shared" si="2"/>
        <v>24</v>
      </c>
      <c r="G77" s="19">
        <f>SQRT(2*$I$7^2-$F77/2.072-2*$I$7*SQRT(($I$8-$F77)/2.072)*COS(G$14/57.3))</f>
        <v>1.2812960474516297</v>
      </c>
      <c r="H77" s="19">
        <f>SQRT(2*$I$7^2-$F77/2.072-2*$I$7*SQRT(($I$8-$F77)/2.072)*COS(H$14/57.3))</f>
        <v>6.512967066534629</v>
      </c>
      <c r="I77" s="19"/>
      <c r="J77" s="19"/>
    </row>
    <row r="78" spans="1:10" ht="12.75">
      <c r="A78" s="19">
        <f t="shared" si="1"/>
        <v>26</v>
      </c>
      <c r="B78" s="19"/>
      <c r="C78" s="19"/>
      <c r="D78" s="19"/>
      <c r="E78" s="19"/>
      <c r="F78" s="19">
        <f t="shared" si="2"/>
        <v>26</v>
      </c>
      <c r="G78" s="19">
        <f>SQRT(2*$I$7^2-$F78/2.072-2*$I$7*SQRT(($I$8-$F78)/2.072)*COS(G$14/57.3))</f>
        <v>1.3912518973041952</v>
      </c>
      <c r="H78" s="19">
        <f>SQRT(2*$I$7^2-$F78/2.072-2*$I$7*SQRT(($I$8-$F78)/2.072)*COS(H$14/57.3))</f>
        <v>6.446998115501559</v>
      </c>
      <c r="I78" s="19"/>
      <c r="J78" s="19"/>
    </row>
    <row r="79" spans="1:10" ht="12.75">
      <c r="A79" s="19">
        <f t="shared" si="1"/>
        <v>28</v>
      </c>
      <c r="B79" s="19"/>
      <c r="C79" s="19"/>
      <c r="D79" s="19"/>
      <c r="E79" s="19"/>
      <c r="F79" s="19">
        <f aca="true" t="shared" si="3" ref="F79:F115">MIN(MAX(A79,I$5),I$6)</f>
        <v>28</v>
      </c>
      <c r="G79" s="19">
        <f>SQRT(2*$I$7^2-$F79/2.072-2*$I$7*SQRT(($I$8-$F79)/2.072)*COS(G$14/57.3))</f>
        <v>1.5056733461057954</v>
      </c>
      <c r="H79" s="19">
        <f>SQRT(2*$I$7^2-$F79/2.072-2*$I$7*SQRT(($I$8-$F79)/2.072)*COS(H$14/57.3))</f>
        <v>6.380605283439178</v>
      </c>
      <c r="I79" s="19"/>
      <c r="J79" s="19"/>
    </row>
    <row r="80" spans="1:10" ht="12.75">
      <c r="A80" s="19">
        <f t="shared" si="1"/>
        <v>30</v>
      </c>
      <c r="B80" s="19"/>
      <c r="C80" s="19"/>
      <c r="D80" s="19"/>
      <c r="E80" s="19"/>
      <c r="F80" s="19">
        <f t="shared" si="3"/>
        <v>30</v>
      </c>
      <c r="G80" s="19">
        <f>SQRT(2*$I$7^2-$F80/2.072-2*$I$7*SQRT(($I$8-$F80)/2.072)*COS(G$14/57.3))</f>
        <v>1.6247204494036032</v>
      </c>
      <c r="H80" s="19">
        <f>SQRT(2*$I$7^2-$F80/2.072-2*$I$7*SQRT(($I$8-$F80)/2.072)*COS(H$14/57.3))</f>
        <v>6.313800073328155</v>
      </c>
      <c r="I80" s="19"/>
      <c r="J80" s="19"/>
    </row>
    <row r="81" spans="1:10" ht="12.75">
      <c r="A81" s="19">
        <f aca="true" t="shared" si="4" ref="A81:A115">A80+2</f>
        <v>32</v>
      </c>
      <c r="B81" s="19"/>
      <c r="C81" s="19"/>
      <c r="D81" s="19"/>
      <c r="E81" s="19"/>
      <c r="F81" s="19">
        <f t="shared" si="3"/>
        <v>32</v>
      </c>
      <c r="G81" s="19">
        <f>SQRT(2*$I$7^2-$F81/2.072-2*$I$7*SQRT(($I$8-$F81)/2.072)*COS(G$14/57.3))</f>
        <v>1.74864789789834</v>
      </c>
      <c r="H81" s="19">
        <f>SQRT(2*$I$7^2-$F81/2.072-2*$I$7*SQRT(($I$8-$F81)/2.072)*COS(H$14/57.3))</f>
        <v>6.2465986661411375</v>
      </c>
      <c r="I81" s="19"/>
      <c r="J81" s="19"/>
    </row>
    <row r="82" spans="1:10" ht="12.75">
      <c r="A82" s="19">
        <f t="shared" si="4"/>
        <v>34</v>
      </c>
      <c r="B82" s="19"/>
      <c r="C82" s="19"/>
      <c r="D82" s="19"/>
      <c r="E82" s="19"/>
      <c r="F82" s="19">
        <f t="shared" si="3"/>
        <v>34</v>
      </c>
      <c r="G82" s="19">
        <f>SQRT(2*$I$7^2-$F82/2.072-2*$I$7*SQRT(($I$8-$F82)/2.072)*COS(G$14/57.3))</f>
        <v>1.8778098828809124</v>
      </c>
      <c r="H82" s="19">
        <f>SQRT(2*$I$7^2-$F82/2.072-2*$I$7*SQRT(($I$8-$F82)/2.072)*COS(H$14/57.3))</f>
        <v>6.179023285672008</v>
      </c>
      <c r="I82" s="19"/>
      <c r="J82" s="19"/>
    </row>
    <row r="83" spans="1:10" ht="12.75">
      <c r="A83" s="19">
        <f t="shared" si="4"/>
        <v>36</v>
      </c>
      <c r="B83" s="19"/>
      <c r="C83" s="19"/>
      <c r="D83" s="19"/>
      <c r="E83" s="19"/>
      <c r="F83" s="19">
        <f t="shared" si="3"/>
        <v>36</v>
      </c>
      <c r="G83" s="19">
        <f>SQRT(2*$I$7^2-$F83/2.072-2*$I$7*SQRT(($I$8-$F83)/2.072)*COS(G$14/57.3))</f>
        <v>2.0126727500205366</v>
      </c>
      <c r="H83" s="19">
        <f>SQRT(2*$I$7^2-$F83/2.072-2*$I$7*SQRT(($I$8-$F83)/2.072)*COS(H$14/57.3))</f>
        <v>6.111104052805252</v>
      </c>
      <c r="I83" s="19"/>
      <c r="J83" s="19"/>
    </row>
    <row r="84" spans="1:10" ht="12.75">
      <c r="A84" s="19">
        <f t="shared" si="4"/>
        <v>38</v>
      </c>
      <c r="B84" s="19"/>
      <c r="C84" s="19"/>
      <c r="D84" s="19"/>
      <c r="E84" s="19"/>
      <c r="F84" s="19">
        <f t="shared" si="3"/>
        <v>38</v>
      </c>
      <c r="G84" s="19">
        <f>SQRT(2*$I$7^2-$F84/2.072-2*$I$7*SQRT(($I$8-$F84)/2.072)*COS(G$14/57.3))</f>
        <v>2.153837045089873</v>
      </c>
      <c r="H84" s="19">
        <f>SQRT(2*$I$7^2-$F84/2.072-2*$I$7*SQRT(($I$8-$F84)/2.072)*COS(H$14/57.3))</f>
        <v>6.0428815564439615</v>
      </c>
      <c r="I84" s="19"/>
      <c r="J84" s="19"/>
    </row>
    <row r="85" spans="1:10" ht="12.75">
      <c r="A85" s="19">
        <f t="shared" si="4"/>
        <v>40</v>
      </c>
      <c r="B85" s="19"/>
      <c r="C85" s="19"/>
      <c r="D85" s="19"/>
      <c r="E85" s="19"/>
      <c r="F85" s="19">
        <f t="shared" si="3"/>
        <v>40</v>
      </c>
      <c r="G85" s="19">
        <f>SQRT(2*$I$7^2-$F85/2.072-2*$I$7*SQRT(($I$8-$F85)/2.072)*COS(G$14/57.3))</f>
        <v>2.3020722729774095</v>
      </c>
      <c r="H85" s="19">
        <f>SQRT(2*$I$7^2-$F85/2.072-2*$I$7*SQRT(($I$8-$F85)/2.072)*COS(H$14/57.3))</f>
        <v>5.974410504538225</v>
      </c>
      <c r="I85" s="19"/>
      <c r="J85" s="19"/>
    </row>
    <row r="86" spans="1:10" ht="12.75">
      <c r="A86" s="19">
        <f t="shared" si="4"/>
        <v>42</v>
      </c>
      <c r="B86" s="19"/>
      <c r="C86" s="19"/>
      <c r="D86" s="19"/>
      <c r="E86" s="19"/>
      <c r="F86" s="19">
        <f t="shared" si="3"/>
        <v>42</v>
      </c>
      <c r="G86" s="19">
        <f>SQRT(2*$I$7^2-$F86/2.072-2*$I$7*SQRT(($I$8-$F86)/2.072)*COS(G$14/57.3))</f>
        <v>2.4583704618030002</v>
      </c>
      <c r="H86" s="19">
        <f>SQRT(2*$I$7^2-$F86/2.072-2*$I$7*SQRT(($I$8-$F86)/2.072)*COS(H$14/57.3))</f>
        <v>5.905765059289575</v>
      </c>
      <c r="I86" s="19"/>
      <c r="J86" s="19"/>
    </row>
    <row r="87" spans="1:10" ht="12.75">
      <c r="A87" s="19">
        <f t="shared" si="4"/>
        <v>44</v>
      </c>
      <c r="B87" s="19"/>
      <c r="C87" s="19"/>
      <c r="D87" s="19"/>
      <c r="E87" s="19"/>
      <c r="F87" s="19">
        <f t="shared" si="3"/>
        <v>44</v>
      </c>
      <c r="G87" s="19">
        <f>SQRT(2*$I$7^2-$F87/2.072-2*$I$7*SQRT(($I$8-$F87)/2.072)*COS(G$14/57.3))</f>
        <v>2.624029589156708</v>
      </c>
      <c r="H87" s="19">
        <f>SQRT(2*$I$7^2-$F87/2.072-2*$I$7*SQRT(($I$8-$F87)/2.072)*COS(H$14/57.3))</f>
        <v>5.837046907272074</v>
      </c>
      <c r="I87" s="19"/>
      <c r="J87" s="19"/>
    </row>
    <row r="88" spans="1:10" ht="12.75">
      <c r="A88" s="19">
        <f t="shared" si="4"/>
        <v>46</v>
      </c>
      <c r="B88" s="19"/>
      <c r="C88" s="19"/>
      <c r="D88" s="19"/>
      <c r="E88" s="19"/>
      <c r="F88" s="19">
        <f t="shared" si="3"/>
        <v>46</v>
      </c>
      <c r="G88" s="19">
        <f>SQRT(2*$I$7^2-$F88/2.072-2*$I$7*SQRT(($I$8-$F88)/2.072)*COS(G$14/57.3))</f>
        <v>2.80078760726622</v>
      </c>
      <c r="H88" s="19">
        <f>SQRT(2*$I$7^2-$F88/2.072-2*$I$7*SQRT(($I$8-$F88)/2.072)*COS(H$14/57.3))</f>
        <v>5.768397995028878</v>
      </c>
      <c r="I88" s="19"/>
      <c r="J88" s="19"/>
    </row>
    <row r="89" spans="1:10" ht="12.75">
      <c r="A89" s="19">
        <f t="shared" si="4"/>
        <v>48</v>
      </c>
      <c r="B89" s="19"/>
      <c r="C89" s="19"/>
      <c r="D89" s="19"/>
      <c r="E89" s="19"/>
      <c r="F89" s="19">
        <f t="shared" si="3"/>
        <v>48</v>
      </c>
      <c r="G89" s="19">
        <f>SQRT(2*$I$7^2-$F89/2.072-2*$I$7*SQRT(($I$8-$F89)/2.072)*COS(G$14/57.3))</f>
        <v>2.9910482965783327</v>
      </c>
      <c r="H89" s="19">
        <f>SQRT(2*$I$7^2-$F89/2.072-2*$I$7*SQRT(($I$8-$F89)/2.072)*COS(H$14/57.3))</f>
        <v>5.700021724230067</v>
      </c>
      <c r="I89" s="19"/>
      <c r="J89" s="19"/>
    </row>
    <row r="90" spans="1:10" ht="12.75">
      <c r="A90" s="19">
        <f t="shared" si="4"/>
        <v>50</v>
      </c>
      <c r="B90" s="19"/>
      <c r="C90" s="19"/>
      <c r="D90" s="19"/>
      <c r="E90" s="19"/>
      <c r="F90" s="19">
        <f t="shared" si="3"/>
        <v>50</v>
      </c>
      <c r="G90" s="19">
        <f>SQRT(2*$I$7^2-$F90/2.072-2*$I$7*SQRT(($I$8-$F90)/2.072)*COS(G$14/57.3))</f>
        <v>3.1982878732737796</v>
      </c>
      <c r="H90" s="19">
        <f>SQRT(2*$I$7^2-$F90/2.072-2*$I$7*SQRT(($I$8-$F90)/2.072)*COS(H$14/57.3))</f>
        <v>5.632220724226023</v>
      </c>
      <c r="I90" s="19"/>
      <c r="J90" s="19"/>
    </row>
    <row r="91" spans="1:10" ht="12.75">
      <c r="A91" s="19">
        <f t="shared" si="4"/>
        <v>52</v>
      </c>
      <c r="B91" s="19"/>
      <c r="C91" s="19"/>
      <c r="D91" s="19"/>
      <c r="E91" s="19"/>
      <c r="F91" s="19">
        <f t="shared" si="3"/>
        <v>52</v>
      </c>
      <c r="G91" s="19">
        <f>SQRT(2*$I$7^2-$F91/2.072-2*$I$7*SQRT(($I$8-$F91)/2.072)*COS(G$14/57.3))</f>
        <v>3.4278564138583603</v>
      </c>
      <c r="H91" s="19">
        <f>SQRT(2*$I$7^2-$F91/2.072-2*$I$7*SQRT(($I$8-$F91)/2.072)*COS(H$14/57.3))</f>
        <v>5.565470614446684</v>
      </c>
      <c r="I91" s="19"/>
      <c r="J91" s="19"/>
    </row>
    <row r="92" spans="1:10" ht="12.75">
      <c r="A92" s="19">
        <f t="shared" si="4"/>
        <v>54</v>
      </c>
      <c r="B92" s="19"/>
      <c r="C92" s="19"/>
      <c r="D92" s="19"/>
      <c r="E92" s="19"/>
      <c r="F92" s="19">
        <f t="shared" si="3"/>
        <v>54</v>
      </c>
      <c r="G92" s="19">
        <f>SQRT(2*$I$7^2-$F92/2.072-2*$I$7*SQRT(($I$8-$F92)/2.072)*COS(G$14/57.3))</f>
        <v>3.688774505043307</v>
      </c>
      <c r="H92" s="19">
        <f>SQRT(2*$I$7^2-$F92/2.072-2*$I$7*SQRT(($I$8-$F92)/2.072)*COS(H$14/57.3))</f>
        <v>5.500583873457942</v>
      </c>
      <c r="I92" s="19"/>
      <c r="J92" s="19"/>
    </row>
    <row r="93" spans="1:10" ht="12.75">
      <c r="A93" s="19">
        <f t="shared" si="4"/>
        <v>56</v>
      </c>
      <c r="B93" s="19"/>
      <c r="C93" s="19"/>
      <c r="D93" s="19"/>
      <c r="E93" s="19"/>
      <c r="F93" s="19">
        <f t="shared" si="3"/>
        <v>56</v>
      </c>
      <c r="G93" s="19">
        <f>SQRT(2*$I$7^2-$F93/2.072-2*$I$7*SQRT(($I$8-$F93)/2.072)*COS(G$14/57.3))</f>
        <v>3.9986443792413464</v>
      </c>
      <c r="H93" s="19">
        <f>SQRT(2*$I$7^2-$F93/2.072-2*$I$7*SQRT(($I$8-$F93)/2.072)*COS(H$14/57.3))</f>
        <v>5.439153684659759</v>
      </c>
      <c r="I93" s="19"/>
      <c r="J93" s="19"/>
    </row>
    <row r="94" spans="1:10" ht="12.75">
      <c r="A94" s="19">
        <f t="shared" si="4"/>
        <v>58</v>
      </c>
      <c r="B94" s="19"/>
      <c r="C94" s="19"/>
      <c r="D94" s="19"/>
      <c r="E94" s="19"/>
      <c r="F94" s="19">
        <f t="shared" si="3"/>
        <v>57.58579573310131</v>
      </c>
      <c r="G94" s="19">
        <f>SQRT(2*$I$7^2-$F94/2.072-2*$I$7*SQRT(($I$8-$F94)/2.072)*COS(G$14/57.3))</f>
        <v>4.306565287002665</v>
      </c>
      <c r="H94" s="19">
        <f>SQRT(2*$I$7^2-$F94/2.072-2*$I$7*SQRT(($I$8-$F94)/2.072)*COS(H$14/57.3))</f>
        <v>5.395378417093278</v>
      </c>
      <c r="I94" s="19"/>
      <c r="J94" s="19"/>
    </row>
    <row r="95" spans="1:10" ht="12.75">
      <c r="A95" s="19">
        <f t="shared" si="4"/>
        <v>60</v>
      </c>
      <c r="B95" s="19"/>
      <c r="C95" s="19"/>
      <c r="D95" s="19"/>
      <c r="E95" s="19"/>
      <c r="F95" s="19">
        <f t="shared" si="3"/>
        <v>57.58579573310131</v>
      </c>
      <c r="G95" s="19">
        <f>SQRT(2*$I$7^2-$F95/2.072-2*$I$7*SQRT(($I$8-$F95)/2.072)*COS(G$14/57.3))</f>
        <v>4.306565287002665</v>
      </c>
      <c r="H95" s="19">
        <f>SQRT(2*$I$7^2-$F95/2.072-2*$I$7*SQRT(($I$8-$F95)/2.072)*COS(H$14/57.3))</f>
        <v>5.395378417093278</v>
      </c>
      <c r="I95" s="19"/>
      <c r="J95" s="19"/>
    </row>
    <row r="96" spans="1:10" ht="12.75">
      <c r="A96" s="19">
        <f t="shared" si="4"/>
        <v>62</v>
      </c>
      <c r="B96" s="19"/>
      <c r="C96" s="19"/>
      <c r="D96" s="19"/>
      <c r="E96" s="19"/>
      <c r="F96" s="19">
        <f t="shared" si="3"/>
        <v>57.58579573310131</v>
      </c>
      <c r="G96" s="19">
        <f>SQRT(2*$I$7^2-$F96/2.072-2*$I$7*SQRT(($I$8-$F96)/2.072)*COS(G$14/57.3))</f>
        <v>4.306565287002665</v>
      </c>
      <c r="H96" s="19">
        <f>SQRT(2*$I$7^2-$F96/2.072-2*$I$7*SQRT(($I$8-$F96)/2.072)*COS(H$14/57.3))</f>
        <v>5.395378417093278</v>
      </c>
      <c r="I96" s="19"/>
      <c r="J96" s="19"/>
    </row>
    <row r="97" spans="1:10" ht="12.75">
      <c r="A97" s="19">
        <f t="shared" si="4"/>
        <v>64</v>
      </c>
      <c r="B97" s="19"/>
      <c r="C97" s="19"/>
      <c r="D97" s="19"/>
      <c r="E97" s="19"/>
      <c r="F97" s="19">
        <f t="shared" si="3"/>
        <v>57.58579573310131</v>
      </c>
      <c r="G97" s="19">
        <f>SQRT(2*$I$7^2-$F97/2.072-2*$I$7*SQRT(($I$8-$F97)/2.072)*COS(G$14/57.3))</f>
        <v>4.306565287002665</v>
      </c>
      <c r="H97" s="19">
        <f>SQRT(2*$I$7^2-$F97/2.072-2*$I$7*SQRT(($I$8-$F97)/2.072)*COS(H$14/57.3))</f>
        <v>5.395378417093278</v>
      </c>
      <c r="I97" s="19"/>
      <c r="J97" s="19"/>
    </row>
    <row r="98" spans="1:10" ht="12.75">
      <c r="A98" s="19">
        <f t="shared" si="4"/>
        <v>66</v>
      </c>
      <c r="B98" s="19"/>
      <c r="C98" s="19"/>
      <c r="D98" s="19"/>
      <c r="E98" s="19"/>
      <c r="F98" s="19">
        <f t="shared" si="3"/>
        <v>57.58579573310131</v>
      </c>
      <c r="G98" s="19">
        <f>SQRT(2*$I$7^2-$F98/2.072-2*$I$7*SQRT(($I$8-$F98)/2.072)*COS(G$14/57.3))</f>
        <v>4.306565287002665</v>
      </c>
      <c r="H98" s="19">
        <f>SQRT(2*$I$7^2-$F98/2.072-2*$I$7*SQRT(($I$8-$F98)/2.072)*COS(H$14/57.3))</f>
        <v>5.395378417093278</v>
      </c>
      <c r="I98" s="19"/>
      <c r="J98" s="19"/>
    </row>
    <row r="99" spans="1:10" ht="12.75">
      <c r="A99" s="19">
        <f t="shared" si="4"/>
        <v>68</v>
      </c>
      <c r="B99" s="19"/>
      <c r="C99" s="19"/>
      <c r="D99" s="19"/>
      <c r="E99" s="19"/>
      <c r="F99" s="19">
        <f t="shared" si="3"/>
        <v>57.58579573310131</v>
      </c>
      <c r="G99" s="19">
        <f>SQRT(2*$I$7^2-$F99/2.072-2*$I$7*SQRT(($I$8-$F99)/2.072)*COS(G$14/57.3))</f>
        <v>4.306565287002665</v>
      </c>
      <c r="H99" s="19">
        <f>SQRT(2*$I$7^2-$F99/2.072-2*$I$7*SQRT(($I$8-$F99)/2.072)*COS(H$14/57.3))</f>
        <v>5.395378417093278</v>
      </c>
      <c r="I99" s="19"/>
      <c r="J99" s="19"/>
    </row>
    <row r="100" spans="1:10" ht="12.75">
      <c r="A100" s="19">
        <f t="shared" si="4"/>
        <v>70</v>
      </c>
      <c r="B100" s="19"/>
      <c r="C100" s="19"/>
      <c r="D100" s="19"/>
      <c r="E100" s="19"/>
      <c r="F100" s="19">
        <f t="shared" si="3"/>
        <v>57.58579573310131</v>
      </c>
      <c r="G100" s="19">
        <f>SQRT(2*$I$7^2-$F100/2.072-2*$I$7*SQRT(($I$8-$F100)/2.072)*COS(G$14/57.3))</f>
        <v>4.306565287002665</v>
      </c>
      <c r="H100" s="19">
        <f>SQRT(2*$I$7^2-$F100/2.072-2*$I$7*SQRT(($I$8-$F100)/2.072)*COS(H$14/57.3))</f>
        <v>5.395378417093278</v>
      </c>
      <c r="I100" s="19"/>
      <c r="J100" s="19"/>
    </row>
    <row r="101" spans="1:10" ht="12.75">
      <c r="A101" s="19">
        <f t="shared" si="4"/>
        <v>72</v>
      </c>
      <c r="B101" s="19"/>
      <c r="C101" s="19"/>
      <c r="D101" s="19"/>
      <c r="E101" s="19"/>
      <c r="F101" s="19">
        <f t="shared" si="3"/>
        <v>57.58579573310131</v>
      </c>
      <c r="G101" s="19">
        <f>SQRT(2*$I$7^2-$F101/2.072-2*$I$7*SQRT(($I$8-$F101)/2.072)*COS(G$14/57.3))</f>
        <v>4.306565287002665</v>
      </c>
      <c r="H101" s="19">
        <f>SQRT(2*$I$7^2-$F101/2.072-2*$I$7*SQRT(($I$8-$F101)/2.072)*COS(H$14/57.3))</f>
        <v>5.395378417093278</v>
      </c>
      <c r="I101" s="19"/>
      <c r="J101" s="19"/>
    </row>
    <row r="102" spans="1:10" ht="12.75">
      <c r="A102" s="19">
        <f t="shared" si="4"/>
        <v>74</v>
      </c>
      <c r="B102" s="19"/>
      <c r="C102" s="19"/>
      <c r="D102" s="19"/>
      <c r="E102" s="19"/>
      <c r="F102" s="19">
        <f t="shared" si="3"/>
        <v>57.58579573310131</v>
      </c>
      <c r="G102" s="19">
        <f>SQRT(2*$I$7^2-$F102/2.072-2*$I$7*SQRT(($I$8-$F102)/2.072)*COS(G$14/57.3))</f>
        <v>4.306565287002665</v>
      </c>
      <c r="H102" s="19">
        <f>SQRT(2*$I$7^2-$F102/2.072-2*$I$7*SQRT(($I$8-$F102)/2.072)*COS(H$14/57.3))</f>
        <v>5.395378417093278</v>
      </c>
      <c r="I102" s="19"/>
      <c r="J102" s="19"/>
    </row>
    <row r="103" spans="1:10" ht="12.75">
      <c r="A103" s="19">
        <f t="shared" si="4"/>
        <v>76</v>
      </c>
      <c r="B103" s="19"/>
      <c r="C103" s="19"/>
      <c r="D103" s="19"/>
      <c r="E103" s="19"/>
      <c r="F103" s="19">
        <f t="shared" si="3"/>
        <v>57.58579573310131</v>
      </c>
      <c r="G103" s="19">
        <f>SQRT(2*$I$7^2-$F103/2.072-2*$I$7*SQRT(($I$8-$F103)/2.072)*COS(G$14/57.3))</f>
        <v>4.306565287002665</v>
      </c>
      <c r="H103" s="19">
        <f>SQRT(2*$I$7^2-$F103/2.072-2*$I$7*SQRT(($I$8-$F103)/2.072)*COS(H$14/57.3))</f>
        <v>5.395378417093278</v>
      </c>
      <c r="I103" s="19"/>
      <c r="J103" s="19"/>
    </row>
    <row r="104" spans="1:10" ht="12.75">
      <c r="A104" s="19">
        <f t="shared" si="4"/>
        <v>78</v>
      </c>
      <c r="B104" s="19"/>
      <c r="C104" s="19"/>
      <c r="D104" s="19"/>
      <c r="E104" s="19"/>
      <c r="F104" s="19">
        <f t="shared" si="3"/>
        <v>57.58579573310131</v>
      </c>
      <c r="G104" s="19">
        <f>SQRT(2*$I$7^2-$F104/2.072-2*$I$7*SQRT(($I$8-$F104)/2.072)*COS(G$14/57.3))</f>
        <v>4.306565287002665</v>
      </c>
      <c r="H104" s="19">
        <f>SQRT(2*$I$7^2-$F104/2.072-2*$I$7*SQRT(($I$8-$F104)/2.072)*COS(H$14/57.3))</f>
        <v>5.395378417093278</v>
      </c>
      <c r="I104" s="19"/>
      <c r="J104" s="19"/>
    </row>
    <row r="105" spans="1:10" ht="12.75">
      <c r="A105" s="19">
        <f t="shared" si="4"/>
        <v>80</v>
      </c>
      <c r="B105" s="19"/>
      <c r="C105" s="19"/>
      <c r="D105" s="19"/>
      <c r="E105" s="19"/>
      <c r="F105" s="19">
        <f t="shared" si="3"/>
        <v>57.58579573310131</v>
      </c>
      <c r="G105" s="19">
        <f>SQRT(2*$I$7^2-$F105/2.072-2*$I$7*SQRT(($I$8-$F105)/2.072)*COS(G$14/57.3))</f>
        <v>4.306565287002665</v>
      </c>
      <c r="H105" s="19">
        <f>SQRT(2*$I$7^2-$F105/2.072-2*$I$7*SQRT(($I$8-$F105)/2.072)*COS(H$14/57.3))</f>
        <v>5.395378417093278</v>
      </c>
      <c r="I105" s="19"/>
      <c r="J105" s="19"/>
    </row>
    <row r="106" spans="1:10" ht="12.75">
      <c r="A106" s="19">
        <f t="shared" si="4"/>
        <v>82</v>
      </c>
      <c r="B106" s="19"/>
      <c r="C106" s="19"/>
      <c r="D106" s="19"/>
      <c r="E106" s="19"/>
      <c r="F106" s="19">
        <f t="shared" si="3"/>
        <v>57.58579573310131</v>
      </c>
      <c r="G106" s="19">
        <f>SQRT(2*$I$7^2-$F106/2.072-2*$I$7*SQRT(($I$8-$F106)/2.072)*COS(G$14/57.3))</f>
        <v>4.306565287002665</v>
      </c>
      <c r="H106" s="19">
        <f>SQRT(2*$I$7^2-$F106/2.072-2*$I$7*SQRT(($I$8-$F106)/2.072)*COS(H$14/57.3))</f>
        <v>5.395378417093278</v>
      </c>
      <c r="I106" s="19"/>
      <c r="J106" s="19"/>
    </row>
    <row r="107" spans="1:10" ht="12.75">
      <c r="A107" s="19">
        <f t="shared" si="4"/>
        <v>84</v>
      </c>
      <c r="B107" s="19"/>
      <c r="C107" s="19"/>
      <c r="D107" s="19"/>
      <c r="E107" s="19"/>
      <c r="F107" s="19">
        <f t="shared" si="3"/>
        <v>57.58579573310131</v>
      </c>
      <c r="G107" s="19">
        <f>SQRT(2*$I$7^2-$F107/2.072-2*$I$7*SQRT(($I$8-$F107)/2.072)*COS(G$14/57.3))</f>
        <v>4.306565287002665</v>
      </c>
      <c r="H107" s="19">
        <f>SQRT(2*$I$7^2-$F107/2.072-2*$I$7*SQRT(($I$8-$F107)/2.072)*COS(H$14/57.3))</f>
        <v>5.395378417093278</v>
      </c>
      <c r="I107" s="19"/>
      <c r="J107" s="19"/>
    </row>
    <row r="108" spans="1:10" ht="12.75">
      <c r="A108" s="19">
        <f t="shared" si="4"/>
        <v>86</v>
      </c>
      <c r="B108" s="19"/>
      <c r="C108" s="19"/>
      <c r="D108" s="19"/>
      <c r="E108" s="19"/>
      <c r="F108" s="19">
        <f t="shared" si="3"/>
        <v>57.58579573310131</v>
      </c>
      <c r="G108" s="19">
        <f>SQRT(2*$I$7^2-$F108/2.072-2*$I$7*SQRT(($I$8-$F108)/2.072)*COS(G$14/57.3))</f>
        <v>4.306565287002665</v>
      </c>
      <c r="H108" s="19">
        <f>SQRT(2*$I$7^2-$F108/2.072-2*$I$7*SQRT(($I$8-$F108)/2.072)*COS(H$14/57.3))</f>
        <v>5.395378417093278</v>
      </c>
      <c r="I108" s="19"/>
      <c r="J108" s="19"/>
    </row>
    <row r="109" spans="1:10" ht="12.75">
      <c r="A109" s="19">
        <f t="shared" si="4"/>
        <v>88</v>
      </c>
      <c r="B109" s="19"/>
      <c r="C109" s="19"/>
      <c r="D109" s="19"/>
      <c r="E109" s="19"/>
      <c r="F109" s="19">
        <f t="shared" si="3"/>
        <v>57.58579573310131</v>
      </c>
      <c r="G109" s="19">
        <f>SQRT(2*$I$7^2-$F109/2.072-2*$I$7*SQRT(($I$8-$F109)/2.072)*COS(G$14/57.3))</f>
        <v>4.306565287002665</v>
      </c>
      <c r="H109" s="19">
        <f>SQRT(2*$I$7^2-$F109/2.072-2*$I$7*SQRT(($I$8-$F109)/2.072)*COS(H$14/57.3))</f>
        <v>5.395378417093278</v>
      </c>
      <c r="I109" s="19"/>
      <c r="J109" s="19"/>
    </row>
    <row r="110" spans="1:10" ht="12.75">
      <c r="A110" s="19">
        <f t="shared" si="4"/>
        <v>90</v>
      </c>
      <c r="B110" s="19"/>
      <c r="C110" s="19"/>
      <c r="D110" s="19"/>
      <c r="E110" s="19"/>
      <c r="F110" s="19">
        <f t="shared" si="3"/>
        <v>57.58579573310131</v>
      </c>
      <c r="G110" s="19">
        <f>SQRT(2*$I$7^2-$F110/2.072-2*$I$7*SQRT(($I$8-$F110)/2.072)*COS(G$14/57.3))</f>
        <v>4.306565287002665</v>
      </c>
      <c r="H110" s="19">
        <f>SQRT(2*$I$7^2-$F110/2.072-2*$I$7*SQRT(($I$8-$F110)/2.072)*COS(H$14/57.3))</f>
        <v>5.395378417093278</v>
      </c>
      <c r="I110" s="19"/>
      <c r="J110" s="19"/>
    </row>
    <row r="111" spans="1:10" ht="12.75">
      <c r="A111" s="19">
        <f t="shared" si="4"/>
        <v>92</v>
      </c>
      <c r="B111" s="19"/>
      <c r="C111" s="19"/>
      <c r="D111" s="19"/>
      <c r="E111" s="19"/>
      <c r="F111" s="19">
        <f t="shared" si="3"/>
        <v>57.58579573310131</v>
      </c>
      <c r="G111" s="19">
        <f>SQRT(2*$I$7^2-$F111/2.072-2*$I$7*SQRT(($I$8-$F111)/2.072)*COS(G$14/57.3))</f>
        <v>4.306565287002665</v>
      </c>
      <c r="H111" s="19">
        <f>SQRT(2*$I$7^2-$F111/2.072-2*$I$7*SQRT(($I$8-$F111)/2.072)*COS(H$14/57.3))</f>
        <v>5.395378417093278</v>
      </c>
      <c r="I111" s="19"/>
      <c r="J111" s="19"/>
    </row>
    <row r="112" spans="1:10" ht="12.75">
      <c r="A112" s="19">
        <f t="shared" si="4"/>
        <v>94</v>
      </c>
      <c r="B112" s="19"/>
      <c r="C112" s="19"/>
      <c r="D112" s="19"/>
      <c r="E112" s="19"/>
      <c r="F112" s="19">
        <f t="shared" si="3"/>
        <v>57.58579573310131</v>
      </c>
      <c r="G112" s="19">
        <f>SQRT(2*$I$7^2-$F112/2.072-2*$I$7*SQRT(($I$8-$F112)/2.072)*COS(G$14/57.3))</f>
        <v>4.306565287002665</v>
      </c>
      <c r="H112" s="19">
        <f>SQRT(2*$I$7^2-$F112/2.072-2*$I$7*SQRT(($I$8-$F112)/2.072)*COS(H$14/57.3))</f>
        <v>5.395378417093278</v>
      </c>
      <c r="I112" s="19"/>
      <c r="J112" s="19"/>
    </row>
    <row r="113" spans="1:10" ht="12.75">
      <c r="A113" s="19">
        <f t="shared" si="4"/>
        <v>96</v>
      </c>
      <c r="B113" s="19"/>
      <c r="C113" s="19"/>
      <c r="D113" s="19"/>
      <c r="E113" s="19"/>
      <c r="F113" s="19">
        <f t="shared" si="3"/>
        <v>57.58579573310131</v>
      </c>
      <c r="G113" s="19">
        <f>SQRT(2*$I$7^2-$F113/2.072-2*$I$7*SQRT(($I$8-$F113)/2.072)*COS(G$14/57.3))</f>
        <v>4.306565287002665</v>
      </c>
      <c r="H113" s="19">
        <f>SQRT(2*$I$7^2-$F113/2.072-2*$I$7*SQRT(($I$8-$F113)/2.072)*COS(H$14/57.3))</f>
        <v>5.395378417093278</v>
      </c>
      <c r="I113" s="19"/>
      <c r="J113" s="19"/>
    </row>
    <row r="114" spans="1:10" ht="12.75">
      <c r="A114" s="19">
        <f t="shared" si="4"/>
        <v>98</v>
      </c>
      <c r="B114" s="19"/>
      <c r="C114" s="19"/>
      <c r="D114" s="19"/>
      <c r="E114" s="19"/>
      <c r="F114" s="19">
        <f t="shared" si="3"/>
        <v>57.58579573310131</v>
      </c>
      <c r="G114" s="19">
        <f>SQRT(2*$I$7^2-$F114/2.072-2*$I$7*SQRT(($I$8-$F114)/2.072)*COS(G$14/57.3))</f>
        <v>4.306565287002665</v>
      </c>
      <c r="H114" s="19">
        <f>SQRT(2*$I$7^2-$F114/2.072-2*$I$7*SQRT(($I$8-$F114)/2.072)*COS(H$14/57.3))</f>
        <v>5.395378417093278</v>
      </c>
      <c r="I114" s="19"/>
      <c r="J114" s="19"/>
    </row>
    <row r="115" spans="1:10" ht="12.75">
      <c r="A115" s="19">
        <f t="shared" si="4"/>
        <v>100</v>
      </c>
      <c r="B115" s="19"/>
      <c r="C115" s="19"/>
      <c r="D115" s="19"/>
      <c r="E115" s="19"/>
      <c r="F115" s="19">
        <f t="shared" si="3"/>
        <v>57.58579573310131</v>
      </c>
      <c r="G115" s="19">
        <f>SQRT(2*$I$7^2-$F115/2.072-2*$I$7*SQRT(($I$8-$F115)/2.072)*COS(G$14/57.3))</f>
        <v>4.306565287002665</v>
      </c>
      <c r="H115" s="19">
        <f>SQRT(2*$I$7^2-$F115/2.072-2*$I$7*SQRT(($I$8-$F115)/2.072)*COS(H$14/57.3))</f>
        <v>5.395378417093278</v>
      </c>
      <c r="I115" s="19"/>
      <c r="J115" s="19"/>
    </row>
    <row r="116" spans="1:10" ht="12.75">
      <c r="A116" s="19"/>
      <c r="B116" s="19"/>
      <c r="C116" s="19"/>
      <c r="D116" s="19"/>
      <c r="E116" s="19"/>
      <c r="F116" s="19">
        <f>I6</f>
        <v>57.58579573310131</v>
      </c>
      <c r="G116" s="19">
        <f>SQRT(2*$I$7^2-$F116/2.072-2*$I$7*SQRT(($I$8-$F116)/2.072)*COS(G$14/57.3))</f>
        <v>4.306565287002665</v>
      </c>
      <c r="H116" s="19">
        <f>SQRT(2*$I$7^2-$F116/2.072-2*$I$7*SQRT(($I$8-$F116)/2.072)*COS(H$14/57.3))</f>
        <v>5.395378417093278</v>
      </c>
      <c r="I116" s="19"/>
      <c r="J116" s="19"/>
    </row>
    <row r="117" spans="1:10" ht="12.75">
      <c r="A117" s="19"/>
      <c r="B117" s="19"/>
      <c r="C117" s="19"/>
      <c r="D117" s="19"/>
      <c r="E117" s="19"/>
      <c r="F117" s="19">
        <f>I6</f>
        <v>57.58579573310131</v>
      </c>
      <c r="G117" s="19"/>
      <c r="H117" s="19"/>
      <c r="I117" s="19"/>
      <c r="J117" s="19"/>
    </row>
    <row r="118" spans="1:10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0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0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0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1:10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0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0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0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1:10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AECL_EACL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Carlo</dc:creator>
  <cp:keywords/>
  <dc:description/>
  <cp:lastModifiedBy>Jeremy Carlo</cp:lastModifiedBy>
  <dcterms:created xsi:type="dcterms:W3CDTF">2010-09-17T19:06:24Z</dcterms:created>
  <dcterms:modified xsi:type="dcterms:W3CDTF">2011-02-08T16:57:39Z</dcterms:modified>
  <cp:category/>
  <cp:version/>
  <cp:contentType/>
  <cp:contentStatus/>
</cp:coreProperties>
</file>