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180" windowHeight="11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<sst xmlns="http://schemas.openxmlformats.org/spreadsheetml/2006/main" count="26" uniqueCount="17">
  <si>
    <t>lambda (A)</t>
  </si>
  <si>
    <t>E (meV)</t>
  </si>
  <si>
    <t>v (m/s)</t>
  </si>
  <si>
    <t>nu (THz)</t>
  </si>
  <si>
    <t>Tmoderator1=</t>
  </si>
  <si>
    <t>Tmoderator2=</t>
  </si>
  <si>
    <t>Tmoderator3=</t>
  </si>
  <si>
    <t>Tmoderator4=</t>
  </si>
  <si>
    <t>K</t>
  </si>
  <si>
    <t>I_1</t>
  </si>
  <si>
    <t>I_2</t>
  </si>
  <si>
    <t>I_3</t>
  </si>
  <si>
    <t>I_4</t>
  </si>
  <si>
    <t>vmax=</t>
  </si>
  <si>
    <t>lmax=</t>
  </si>
  <si>
    <t>Calculate neutron beam flux (assumes Maxwellian distribution)</t>
  </si>
  <si>
    <t>Plots normalized beam intensity for up to four source temperatures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</si>
</sst>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6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6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8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-0.00525"/>
          <c:w val="0.95125"/>
          <c:h val="0.94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333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Sheet1!$A$10:$A$129</c:f>
              <c:numCache/>
            </c:numRef>
          </c:xVal>
          <c:yVal>
            <c:numRef>
              <c:f>Sheet1!$F$10:$F$129</c:f>
              <c:numCache/>
            </c:numRef>
          </c:yVal>
          <c:smooth val="1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1000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Sheet1!$A$10:$A$129</c:f>
              <c:numCache/>
            </c:numRef>
          </c:xVal>
          <c:yVal>
            <c:numRef>
              <c:f>Sheet1!$G$10:$G$129</c:f>
              <c:numCache/>
            </c:numRef>
          </c:yVal>
          <c:smooth val="1"/>
        </c:ser>
        <c:ser>
          <c:idx val="2"/>
          <c:order val="2"/>
          <c:tx>
            <c:strRef>
              <c:f>Sheet1!$C$6</c:f>
              <c:strCache>
                <c:ptCount val="1"/>
                <c:pt idx="0">
                  <c:v>40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Sheet1!$A$10:$A$129</c:f>
              <c:numCache/>
            </c:numRef>
          </c:xVal>
          <c:yVal>
            <c:numRef>
              <c:f>Sheet1!$H$10:$H$129</c:f>
              <c:numCache/>
            </c:numRef>
          </c:yVal>
          <c:smooth val="1"/>
        </c:ser>
        <c:ser>
          <c:idx val="3"/>
          <c:order val="3"/>
          <c:tx>
            <c:strRef>
              <c:f>Sheet1!$C$7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Sheet1!$A$10:$A$129</c:f>
              <c:numCache/>
            </c:numRef>
          </c:xVal>
          <c:yVal>
            <c:numRef>
              <c:f>Sheet1!$I$10:$I$129</c:f>
              <c:numCache/>
            </c:numRef>
          </c:yVal>
          <c:smooth val="1"/>
        </c:ser>
        <c:axId val="46414554"/>
        <c:axId val="15077803"/>
      </c:scatterChart>
      <c:valAx>
        <c:axId val="46414554"/>
        <c:scaling>
          <c:orientation val="minMax"/>
          <c:max val="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Wavelength (A)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77803"/>
        <c:crosses val="autoZero"/>
        <c:crossBetween val="midCat"/>
        <c:dispUnits/>
        <c:majorUnit val="1"/>
        <c:minorUnit val="0.2"/>
      </c:valAx>
      <c:valAx>
        <c:axId val="15077803"/>
        <c:scaling>
          <c:orientation val="minMax"/>
          <c:max val="1.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Normalized Intensity</a:t>
                </a:r>
              </a:p>
            </c:rich>
          </c:tx>
          <c:layout>
            <c:manualLayout>
              <c:xMode val="factor"/>
              <c:yMode val="factor"/>
              <c:x val="0.003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414554"/>
        <c:crosses val="autoZero"/>
        <c:crossBetween val="midCat"/>
        <c:dispUnits/>
        <c:minorUnit val="0.0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5"/>
          <c:y val="0.1515"/>
          <c:w val="0.102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</xdr:row>
      <xdr:rowOff>133350</xdr:rowOff>
    </xdr:from>
    <xdr:to>
      <xdr:col>10</xdr:col>
      <xdr:colOff>238125</xdr:colOff>
      <xdr:row>38</xdr:row>
      <xdr:rowOff>114300</xdr:rowOff>
    </xdr:to>
    <xdr:graphicFrame>
      <xdr:nvGraphicFramePr>
        <xdr:cNvPr id="1" name="Chart 1"/>
        <xdr:cNvGraphicFramePr/>
      </xdr:nvGraphicFramePr>
      <xdr:xfrm>
        <a:off x="76200" y="1362075"/>
        <a:ext cx="68484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3" max="3" width="6.00390625" style="0" customWidth="1"/>
    <col min="4" max="4" width="9.140625" style="0" customWidth="1"/>
    <col min="5" max="5" width="11.28125" style="0" customWidth="1"/>
    <col min="7" max="9" width="12.421875" style="0" bestFit="1" customWidth="1"/>
  </cols>
  <sheetData>
    <row r="1" ht="20.25">
      <c r="A1" s="2" t="s">
        <v>15</v>
      </c>
    </row>
    <row r="2" s="4" customFormat="1" ht="12.75">
      <c r="A2" s="5" t="s">
        <v>16</v>
      </c>
    </row>
    <row r="4" spans="2:18" ht="12.75">
      <c r="B4" s="1" t="s">
        <v>4</v>
      </c>
      <c r="C4">
        <v>333</v>
      </c>
      <c r="D4" t="s">
        <v>8</v>
      </c>
      <c r="E4" s="1"/>
      <c r="O4" t="s">
        <v>13</v>
      </c>
      <c r="P4">
        <f>SQRT(3*1.38E-23*C4/1.675E-27)</f>
        <v>2868.8965063555543</v>
      </c>
      <c r="Q4" t="s">
        <v>14</v>
      </c>
      <c r="R4">
        <f>$P4^3*EXP(-1.675E-27*$P4^2/(2*1.38E-23*$C4))</f>
        <v>5268693345.756138</v>
      </c>
    </row>
    <row r="5" spans="2:18" ht="12.75">
      <c r="B5" s="1" t="s">
        <v>5</v>
      </c>
      <c r="C5">
        <v>1000</v>
      </c>
      <c r="D5" t="s">
        <v>8</v>
      </c>
      <c r="O5" t="s">
        <v>13</v>
      </c>
      <c r="P5">
        <f>SQRT(3*1.38E-23*C5/1.675E-27)</f>
        <v>4971.5609128771375</v>
      </c>
      <c r="Q5" t="s">
        <v>14</v>
      </c>
      <c r="R5">
        <f>$P5^3*EXP(-1.675E-27*$P5^2/(2*1.38E-23*$C5))</f>
        <v>27418050485.29381</v>
      </c>
    </row>
    <row r="6" spans="2:18" ht="12.75">
      <c r="B6" s="1" t="s">
        <v>6</v>
      </c>
      <c r="C6">
        <v>40</v>
      </c>
      <c r="D6" t="s">
        <v>8</v>
      </c>
      <c r="O6" t="s">
        <v>13</v>
      </c>
      <c r="P6">
        <f>SQRT(3*1.38E-23*C6/1.675E-27)</f>
        <v>994.3121825754275</v>
      </c>
      <c r="Q6" t="s">
        <v>14</v>
      </c>
      <c r="R6">
        <f>$P6^3*EXP(-1.675E-27*$P6^2/(2*1.38E-23*$C6))</f>
        <v>219344403.88235047</v>
      </c>
    </row>
    <row r="7" spans="2:18" ht="12.75">
      <c r="B7" s="1" t="s">
        <v>7</v>
      </c>
      <c r="C7">
        <v>0</v>
      </c>
      <c r="D7" t="s">
        <v>8</v>
      </c>
      <c r="O7" t="s">
        <v>13</v>
      </c>
      <c r="P7">
        <f>SQRT(3*1.38E-23*C7/1.675E-27)</f>
        <v>0</v>
      </c>
      <c r="Q7" t="s">
        <v>14</v>
      </c>
      <c r="R7" t="e">
        <f>$P7^3*EXP(-1.675E-27*$P7^2/(2*1.38E-23*$C7))</f>
        <v>#DIV/0!</v>
      </c>
    </row>
    <row r="9" spans="1:9" s="3" customFormat="1" ht="12.75">
      <c r="A9" s="3" t="s">
        <v>0</v>
      </c>
      <c r="B9" s="3" t="s">
        <v>1</v>
      </c>
      <c r="C9" s="3" t="s">
        <v>2</v>
      </c>
      <c r="D9" s="3" t="s">
        <v>3</v>
      </c>
      <c r="F9" s="3" t="s">
        <v>9</v>
      </c>
      <c r="G9" s="3" t="s">
        <v>10</v>
      </c>
      <c r="H9" s="3" t="s">
        <v>11</v>
      </c>
      <c r="I9" s="3" t="s">
        <v>12</v>
      </c>
    </row>
    <row r="10" spans="1:9" s="3" customFormat="1" ht="12" customHeight="1">
      <c r="A10" s="3">
        <v>0.1</v>
      </c>
      <c r="B10" s="3">
        <f>81.8/A10^2</f>
        <v>8179.999999999998</v>
      </c>
      <c r="C10" s="3">
        <f>3956/A10</f>
        <v>39560</v>
      </c>
      <c r="D10" s="3">
        <f>B10/4.136</f>
        <v>1977.756286266924</v>
      </c>
      <c r="F10" s="3">
        <f aca="true" t="shared" si="0" ref="F10:F41">$C10^3*EXP(-1.675E-27*$C10^2/(2*1.38E-23*$C$4))/$R$4</f>
        <v>1.5932376020010272E-120</v>
      </c>
      <c r="G10" s="3">
        <f aca="true" t="shared" si="1" ref="G10:G41">$C10^3*EXP(-1.675E-27*$C10^2/(2*1.38E-23*$C$5))/$R$5</f>
        <v>1.2757328707183784E-38</v>
      </c>
      <c r="H10" s="3">
        <f aca="true" t="shared" si="2" ref="H10:H41">$C10^3*EXP(-1.675E-27*$C10^2/(2*1.38E-23*$C$6))/$R$6</f>
        <v>0</v>
      </c>
      <c r="I10" s="3" t="e">
        <f aca="true" t="shared" si="3" ref="I10:I41">$C10^3*EXP(-1.675E-27*$C10^2/(2*1.38E-23*$C$7))/$R$7</f>
        <v>#DIV/0!</v>
      </c>
    </row>
    <row r="11" spans="1:9" s="3" customFormat="1" ht="12.75">
      <c r="A11" s="3">
        <f>A10+0.02</f>
        <v>0.12000000000000001</v>
      </c>
      <c r="B11" s="3">
        <f aca="true" t="shared" si="4" ref="B11:B74">81.8/A11^2</f>
        <v>5680.555555555554</v>
      </c>
      <c r="C11" s="3">
        <f aca="true" t="shared" si="5" ref="C11:C74">3956/A11</f>
        <v>32966.666666666664</v>
      </c>
      <c r="D11" s="3">
        <f aca="true" t="shared" si="6" ref="D11:D74">B11/4.136</f>
        <v>1373.4418654631415</v>
      </c>
      <c r="F11" s="3">
        <f t="shared" si="0"/>
        <v>6.50469273535864E-83</v>
      </c>
      <c r="G11" s="3">
        <f t="shared" si="1"/>
        <v>2.9632150444236834E-26</v>
      </c>
      <c r="H11" s="3">
        <f t="shared" si="2"/>
        <v>0</v>
      </c>
      <c r="I11" s="3" t="e">
        <f t="shared" si="3"/>
        <v>#DIV/0!</v>
      </c>
    </row>
    <row r="12" spans="1:9" s="3" customFormat="1" ht="12.75">
      <c r="A12" s="3">
        <f aca="true" t="shared" si="7" ref="A12:A17">A11+0.02</f>
        <v>0.14</v>
      </c>
      <c r="B12" s="3">
        <f t="shared" si="4"/>
        <v>4173.469387755102</v>
      </c>
      <c r="C12" s="3">
        <f t="shared" si="5"/>
        <v>28257.142857142855</v>
      </c>
      <c r="D12" s="3">
        <f t="shared" si="6"/>
        <v>1009.0593297280226</v>
      </c>
      <c r="F12" s="3">
        <f t="shared" si="0"/>
        <v>2.7153895136196906E-60</v>
      </c>
      <c r="G12" s="3">
        <f t="shared" si="1"/>
        <v>7.421030652842545E-19</v>
      </c>
      <c r="H12" s="3">
        <f t="shared" si="2"/>
        <v>0</v>
      </c>
      <c r="I12" s="3" t="e">
        <f t="shared" si="3"/>
        <v>#DIV/0!</v>
      </c>
    </row>
    <row r="13" spans="1:9" s="3" customFormat="1" ht="12.75">
      <c r="A13" s="3">
        <f t="shared" si="7"/>
        <v>0.16</v>
      </c>
      <c r="B13" s="3">
        <f t="shared" si="4"/>
        <v>3195.3124999999995</v>
      </c>
      <c r="C13" s="3">
        <f t="shared" si="5"/>
        <v>24725</v>
      </c>
      <c r="D13" s="3">
        <f t="shared" si="6"/>
        <v>772.5610493230173</v>
      </c>
      <c r="F13" s="3">
        <f t="shared" si="0"/>
        <v>1.1799193274488801E-45</v>
      </c>
      <c r="G13" s="3">
        <f t="shared" si="1"/>
        <v>4.254838291455838E-14</v>
      </c>
      <c r="H13" s="3">
        <f t="shared" si="2"/>
        <v>0</v>
      </c>
      <c r="I13" s="3" t="e">
        <f t="shared" si="3"/>
        <v>#DIV/0!</v>
      </c>
    </row>
    <row r="14" spans="1:9" s="3" customFormat="1" ht="12.75">
      <c r="A14" s="3">
        <f t="shared" si="7"/>
        <v>0.18</v>
      </c>
      <c r="B14" s="3">
        <f t="shared" si="4"/>
        <v>2524.6913580246915</v>
      </c>
      <c r="C14" s="3">
        <f t="shared" si="5"/>
        <v>21977.777777777777</v>
      </c>
      <c r="D14" s="3">
        <f t="shared" si="6"/>
        <v>610.4186068725076</v>
      </c>
      <c r="F14" s="3">
        <f t="shared" si="0"/>
        <v>1.1842692557787273E-35</v>
      </c>
      <c r="G14" s="3">
        <f t="shared" si="1"/>
        <v>7.195467934830932E-11</v>
      </c>
      <c r="H14" s="3">
        <f t="shared" si="2"/>
        <v>0</v>
      </c>
      <c r="I14" s="3" t="e">
        <f t="shared" si="3"/>
        <v>#DIV/0!</v>
      </c>
    </row>
    <row r="15" spans="1:9" s="3" customFormat="1" ht="12.75">
      <c r="A15" s="3">
        <f t="shared" si="7"/>
        <v>0.19999999999999998</v>
      </c>
      <c r="B15" s="3">
        <f t="shared" si="4"/>
        <v>2045.0000000000002</v>
      </c>
      <c r="C15" s="3">
        <f t="shared" si="5"/>
        <v>19780</v>
      </c>
      <c r="D15" s="3">
        <f t="shared" si="6"/>
        <v>494.4390715667312</v>
      </c>
      <c r="F15" s="3">
        <f t="shared" si="0"/>
        <v>1.5850011986248295E-28</v>
      </c>
      <c r="G15" s="3">
        <f t="shared" si="1"/>
        <v>1.376097345848229E-08</v>
      </c>
      <c r="H15" s="3">
        <f t="shared" si="2"/>
        <v>5.5940195879618734E-254</v>
      </c>
      <c r="I15" s="3" t="e">
        <f t="shared" si="3"/>
        <v>#DIV/0!</v>
      </c>
    </row>
    <row r="16" spans="1:9" s="3" customFormat="1" ht="12.75">
      <c r="A16" s="3">
        <f t="shared" si="7"/>
        <v>0.21999999999999997</v>
      </c>
      <c r="B16" s="3">
        <f t="shared" si="4"/>
        <v>1690.0826446280994</v>
      </c>
      <c r="C16" s="3">
        <f t="shared" si="5"/>
        <v>17981.818181818184</v>
      </c>
      <c r="D16" s="3">
        <f t="shared" si="6"/>
        <v>408.62733187333157</v>
      </c>
      <c r="F16" s="3">
        <f t="shared" si="0"/>
        <v>2.8202021800610606E-23</v>
      </c>
      <c r="G16" s="3">
        <f t="shared" si="1"/>
        <v>6.37024096145134E-07</v>
      </c>
      <c r="H16" s="3">
        <f t="shared" si="2"/>
        <v>2.3209452296025376E-209</v>
      </c>
      <c r="I16" s="3" t="e">
        <f t="shared" si="3"/>
        <v>#DIV/0!</v>
      </c>
    </row>
    <row r="17" spans="1:9" s="3" customFormat="1" ht="12.75">
      <c r="A17" s="3">
        <f t="shared" si="7"/>
        <v>0.23999999999999996</v>
      </c>
      <c r="B17" s="3">
        <f t="shared" si="4"/>
        <v>1420.1388888888891</v>
      </c>
      <c r="C17" s="3">
        <f t="shared" si="5"/>
        <v>16483.333333333336</v>
      </c>
      <c r="D17" s="3">
        <f t="shared" si="6"/>
        <v>343.36046636578556</v>
      </c>
      <c r="F17" s="3">
        <f t="shared" si="0"/>
        <v>2.6583266862920636E-19</v>
      </c>
      <c r="G17" s="3">
        <f t="shared" si="1"/>
        <v>1.1271772367362895E-05</v>
      </c>
      <c r="H17" s="3">
        <f t="shared" si="2"/>
        <v>1.9157992951581224E-175</v>
      </c>
      <c r="I17" s="3" t="e">
        <f t="shared" si="3"/>
        <v>#DIV/0!</v>
      </c>
    </row>
    <row r="18" spans="1:9" s="3" customFormat="1" ht="12.75">
      <c r="A18" s="3">
        <f>A17+0.02</f>
        <v>0.25999999999999995</v>
      </c>
      <c r="B18" s="3">
        <f t="shared" si="4"/>
        <v>1210.0591715976334</v>
      </c>
      <c r="C18" s="3">
        <f t="shared" si="5"/>
        <v>15215.384615384619</v>
      </c>
      <c r="D18" s="3">
        <f t="shared" si="6"/>
        <v>292.56749796848004</v>
      </c>
      <c r="F18" s="3">
        <f t="shared" si="0"/>
        <v>3.1732843687028656E-16</v>
      </c>
      <c r="G18" s="3">
        <f t="shared" si="1"/>
        <v>0.00010163449851013741</v>
      </c>
      <c r="H18" s="3">
        <f t="shared" si="2"/>
        <v>4.586117035493297E-149</v>
      </c>
      <c r="I18" s="3" t="e">
        <f t="shared" si="3"/>
        <v>#DIV/0!</v>
      </c>
    </row>
    <row r="19" spans="1:9" s="3" customFormat="1" ht="12.75">
      <c r="A19" s="3">
        <f>A18+0.02</f>
        <v>0.27999999999999997</v>
      </c>
      <c r="B19" s="3">
        <f t="shared" si="4"/>
        <v>1043.3673469387757</v>
      </c>
      <c r="C19" s="3">
        <f t="shared" si="5"/>
        <v>14128.57142857143</v>
      </c>
      <c r="D19" s="3">
        <f t="shared" si="6"/>
        <v>252.2648324320057</v>
      </c>
      <c r="F19" s="3">
        <f t="shared" si="0"/>
        <v>8.494335531968789E-14</v>
      </c>
      <c r="G19" s="3">
        <f t="shared" si="1"/>
        <v>0.0005636859328503689</v>
      </c>
      <c r="H19" s="3">
        <f t="shared" si="2"/>
        <v>3.790037811875676E-128</v>
      </c>
      <c r="I19" s="3" t="e">
        <f t="shared" si="3"/>
        <v>#DIV/0!</v>
      </c>
    </row>
    <row r="20" spans="1:9" s="3" customFormat="1" ht="12.75">
      <c r="A20" s="3">
        <f>A19+0.02</f>
        <v>0.3</v>
      </c>
      <c r="B20" s="3">
        <f t="shared" si="4"/>
        <v>908.8888888888889</v>
      </c>
      <c r="C20" s="3">
        <f t="shared" si="5"/>
        <v>13186.666666666668</v>
      </c>
      <c r="D20" s="3">
        <f t="shared" si="6"/>
        <v>219.75069847410273</v>
      </c>
      <c r="F20" s="3">
        <f t="shared" si="0"/>
        <v>7.509567031884096E-12</v>
      </c>
      <c r="G20" s="3">
        <f t="shared" si="1"/>
        <v>0.0021840393248705988</v>
      </c>
      <c r="H20" s="3">
        <f t="shared" si="2"/>
        <v>2.764248293688256E-111</v>
      </c>
      <c r="I20" s="3" t="e">
        <f t="shared" si="3"/>
        <v>#DIV/0!</v>
      </c>
    </row>
    <row r="21" spans="1:9" s="3" customFormat="1" ht="12.75">
      <c r="A21" s="3">
        <f aca="true" t="shared" si="8" ref="A21:A28">A20+0.05</f>
        <v>0.35</v>
      </c>
      <c r="B21" s="3">
        <f t="shared" si="4"/>
        <v>667.7551020408164</v>
      </c>
      <c r="C21" s="3">
        <f t="shared" si="5"/>
        <v>11302.857142857143</v>
      </c>
      <c r="D21" s="3">
        <f t="shared" si="6"/>
        <v>161.44949275648364</v>
      </c>
      <c r="F21" s="3">
        <f t="shared" si="0"/>
        <v>2.1193654217741952E-08</v>
      </c>
      <c r="G21" s="3">
        <f t="shared" si="1"/>
        <v>0.02261240278905593</v>
      </c>
      <c r="H21" s="3">
        <f t="shared" si="2"/>
        <v>4.354139899605604E-81</v>
      </c>
      <c r="I21" s="3" t="e">
        <f t="shared" si="3"/>
        <v>#DIV/0!</v>
      </c>
    </row>
    <row r="22" spans="1:9" s="3" customFormat="1" ht="12.75">
      <c r="A22" s="3">
        <f t="shared" si="8"/>
        <v>0.39999999999999997</v>
      </c>
      <c r="B22" s="3">
        <f t="shared" si="4"/>
        <v>511.25000000000006</v>
      </c>
      <c r="C22" s="3">
        <f t="shared" si="5"/>
        <v>9890</v>
      </c>
      <c r="D22" s="3">
        <f t="shared" si="6"/>
        <v>123.6097678916828</v>
      </c>
      <c r="F22" s="3">
        <f t="shared" si="0"/>
        <v>3.32773984318031E-06</v>
      </c>
      <c r="G22" s="3">
        <f t="shared" si="1"/>
        <v>0.09322964270410955</v>
      </c>
      <c r="H22" s="3">
        <f t="shared" si="2"/>
        <v>1.5649671867586897E-61</v>
      </c>
      <c r="I22" s="3" t="e">
        <f t="shared" si="3"/>
        <v>#DIV/0!</v>
      </c>
    </row>
    <row r="23" spans="1:9" s="3" customFormat="1" ht="12.75">
      <c r="A23" s="3">
        <f t="shared" si="8"/>
        <v>0.44999999999999996</v>
      </c>
      <c r="B23" s="3">
        <f t="shared" si="4"/>
        <v>403.9506172839507</v>
      </c>
      <c r="C23" s="3">
        <f t="shared" si="5"/>
        <v>8791.111111111111</v>
      </c>
      <c r="D23" s="3">
        <f t="shared" si="6"/>
        <v>97.66697709960123</v>
      </c>
      <c r="F23" s="3">
        <f t="shared" si="0"/>
        <v>9.851462587544796E-05</v>
      </c>
      <c r="G23" s="3">
        <f t="shared" si="1"/>
        <v>0.22759243406484767</v>
      </c>
      <c r="H23" s="3">
        <f t="shared" si="2"/>
        <v>3.694722885124115E-48</v>
      </c>
      <c r="I23" s="3" t="e">
        <f t="shared" si="3"/>
        <v>#DIV/0!</v>
      </c>
    </row>
    <row r="24" spans="1:9" s="3" customFormat="1" ht="12.75">
      <c r="A24" s="3">
        <f t="shared" si="8"/>
        <v>0.49999999999999994</v>
      </c>
      <c r="B24" s="3">
        <f t="shared" si="4"/>
        <v>327.20000000000005</v>
      </c>
      <c r="C24" s="3">
        <f t="shared" si="5"/>
        <v>7912.000000000001</v>
      </c>
      <c r="D24" s="3">
        <f t="shared" si="6"/>
        <v>79.110251450677</v>
      </c>
      <c r="F24" s="3">
        <f t="shared" si="0"/>
        <v>0.0010433847830232008</v>
      </c>
      <c r="G24" s="3">
        <f t="shared" si="1"/>
        <v>0.4044858773097751</v>
      </c>
      <c r="H24" s="3">
        <f t="shared" si="2"/>
        <v>1.2757328707183607E-38</v>
      </c>
      <c r="I24" s="3" t="e">
        <f t="shared" si="3"/>
        <v>#DIV/0!</v>
      </c>
    </row>
    <row r="25" spans="1:9" s="3" customFormat="1" ht="12.75">
      <c r="A25" s="3">
        <f t="shared" si="8"/>
        <v>0.5499999999999999</v>
      </c>
      <c r="B25" s="3">
        <f t="shared" si="4"/>
        <v>270.4132231404959</v>
      </c>
      <c r="C25" s="3">
        <f t="shared" si="5"/>
        <v>7192.727272727274</v>
      </c>
      <c r="D25" s="3">
        <f t="shared" si="6"/>
        <v>65.38037309973305</v>
      </c>
      <c r="F25" s="3">
        <f t="shared" si="0"/>
        <v>0.005677733917711665</v>
      </c>
      <c r="G25" s="3">
        <f t="shared" si="1"/>
        <v>0.5875906393936167</v>
      </c>
      <c r="H25" s="3">
        <f t="shared" si="2"/>
        <v>1.3814040490539536E-31</v>
      </c>
      <c r="I25" s="3" t="e">
        <f t="shared" si="3"/>
        <v>#DIV/0!</v>
      </c>
    </row>
    <row r="26" spans="1:9" s="3" customFormat="1" ht="12.75">
      <c r="A26" s="3">
        <f t="shared" si="8"/>
        <v>0.6</v>
      </c>
      <c r="B26" s="3">
        <f t="shared" si="4"/>
        <v>227.22222222222223</v>
      </c>
      <c r="C26" s="3">
        <f t="shared" si="5"/>
        <v>6593.333333333334</v>
      </c>
      <c r="D26" s="3">
        <f t="shared" si="6"/>
        <v>54.93767461852568</v>
      </c>
      <c r="F26" s="3">
        <f t="shared" si="0"/>
        <v>0.019716978347477206</v>
      </c>
      <c r="G26" s="3">
        <f t="shared" si="1"/>
        <v>0.7473112344096227</v>
      </c>
      <c r="H26" s="3">
        <f t="shared" si="2"/>
        <v>2.963215044423643E-26</v>
      </c>
      <c r="I26" s="3" t="e">
        <f t="shared" si="3"/>
        <v>#DIV/0!</v>
      </c>
    </row>
    <row r="27" spans="1:9" s="3" customFormat="1" ht="12.75">
      <c r="A27" s="3">
        <f t="shared" si="8"/>
        <v>0.65</v>
      </c>
      <c r="B27" s="3">
        <f t="shared" si="4"/>
        <v>193.60946745562129</v>
      </c>
      <c r="C27" s="3">
        <f t="shared" si="5"/>
        <v>6086.153846153846</v>
      </c>
      <c r="D27" s="3">
        <f t="shared" si="6"/>
        <v>46.81079967495679</v>
      </c>
      <c r="F27" s="3">
        <f t="shared" si="0"/>
        <v>0.050066122120864705</v>
      </c>
      <c r="G27" s="3">
        <f t="shared" si="1"/>
        <v>0.8683780426091298</v>
      </c>
      <c r="H27" s="3">
        <f t="shared" si="2"/>
        <v>4.0254819355409982E-22</v>
      </c>
      <c r="I27" s="3" t="e">
        <f t="shared" si="3"/>
        <v>#DIV/0!</v>
      </c>
    </row>
    <row r="28" spans="1:9" s="3" customFormat="1" ht="12.75">
      <c r="A28" s="3">
        <f t="shared" si="8"/>
        <v>0.7000000000000001</v>
      </c>
      <c r="B28" s="3">
        <f t="shared" si="4"/>
        <v>166.93877551020404</v>
      </c>
      <c r="C28" s="3">
        <f t="shared" si="5"/>
        <v>5651.428571428571</v>
      </c>
      <c r="D28" s="3">
        <f t="shared" si="6"/>
        <v>40.362373189120895</v>
      </c>
      <c r="F28" s="3">
        <f t="shared" si="0"/>
        <v>0.10159160447974536</v>
      </c>
      <c r="G28" s="3">
        <f t="shared" si="1"/>
        <v>0.9476387237894444</v>
      </c>
      <c r="H28" s="3">
        <f t="shared" si="2"/>
        <v>7.4210306528426495E-19</v>
      </c>
      <c r="I28" s="3" t="e">
        <f t="shared" si="3"/>
        <v>#DIV/0!</v>
      </c>
    </row>
    <row r="29" spans="1:9" s="3" customFormat="1" ht="12.75">
      <c r="A29" s="3">
        <f aca="true" t="shared" si="9" ref="A29:A92">A28+0.05</f>
        <v>0.7500000000000001</v>
      </c>
      <c r="B29" s="3">
        <f t="shared" si="4"/>
        <v>145.42222222222216</v>
      </c>
      <c r="C29" s="3">
        <f t="shared" si="5"/>
        <v>5274.666666666666</v>
      </c>
      <c r="D29" s="3">
        <f t="shared" si="6"/>
        <v>35.16011175585642</v>
      </c>
      <c r="F29" s="3">
        <f t="shared" si="0"/>
        <v>0.174899341469916</v>
      </c>
      <c r="G29" s="3">
        <f t="shared" si="1"/>
        <v>0.9891250424836651</v>
      </c>
      <c r="H29" s="3">
        <f t="shared" si="2"/>
        <v>3.1119045222272175E-16</v>
      </c>
      <c r="I29" s="3" t="e">
        <f t="shared" si="3"/>
        <v>#DIV/0!</v>
      </c>
    </row>
    <row r="30" spans="1:9" s="3" customFormat="1" ht="12.75">
      <c r="A30" s="3">
        <f t="shared" si="9"/>
        <v>0.8000000000000002</v>
      </c>
      <c r="B30" s="3">
        <f t="shared" si="4"/>
        <v>127.81249999999994</v>
      </c>
      <c r="C30" s="3">
        <f t="shared" si="5"/>
        <v>4944.999999999999</v>
      </c>
      <c r="D30" s="3">
        <f t="shared" si="6"/>
        <v>30.90244197292068</v>
      </c>
      <c r="F30" s="3">
        <f t="shared" si="0"/>
        <v>0.26629426855152816</v>
      </c>
      <c r="G30" s="3">
        <f t="shared" si="1"/>
        <v>0.9999142214051951</v>
      </c>
      <c r="H30" s="3">
        <f t="shared" si="2"/>
        <v>4.2548382914558665E-14</v>
      </c>
      <c r="I30" s="3" t="e">
        <f t="shared" si="3"/>
        <v>#DIV/0!</v>
      </c>
    </row>
    <row r="31" spans="1:9" s="3" customFormat="1" ht="12.75">
      <c r="A31" s="3">
        <f t="shared" si="9"/>
        <v>0.8500000000000002</v>
      </c>
      <c r="B31" s="3">
        <f t="shared" si="4"/>
        <v>113.21799307958472</v>
      </c>
      <c r="C31" s="3">
        <f t="shared" si="5"/>
        <v>4654.1176470588225</v>
      </c>
      <c r="D31" s="3">
        <f t="shared" si="6"/>
        <v>27.37378942929998</v>
      </c>
      <c r="F31" s="3">
        <f t="shared" si="0"/>
        <v>0.36929730129404875</v>
      </c>
      <c r="G31" s="3">
        <f t="shared" si="1"/>
        <v>0.9875732222628443</v>
      </c>
      <c r="H31" s="3">
        <f t="shared" si="2"/>
        <v>2.4531870179439574E-12</v>
      </c>
      <c r="I31" s="3" t="e">
        <f t="shared" si="3"/>
        <v>#DIV/0!</v>
      </c>
    </row>
    <row r="32" spans="1:9" s="3" customFormat="1" ht="12.75">
      <c r="A32" s="3">
        <f t="shared" si="9"/>
        <v>0.9000000000000002</v>
      </c>
      <c r="B32" s="3">
        <f t="shared" si="4"/>
        <v>100.9876543209876</v>
      </c>
      <c r="C32" s="3">
        <f t="shared" si="5"/>
        <v>4395.555555555555</v>
      </c>
      <c r="D32" s="3">
        <f t="shared" si="6"/>
        <v>24.41674427490029</v>
      </c>
      <c r="F32" s="3">
        <f t="shared" si="0"/>
        <v>0.4765478123103096</v>
      </c>
      <c r="G32" s="3">
        <f t="shared" si="1"/>
        <v>0.9588938205931998</v>
      </c>
      <c r="H32" s="3">
        <f t="shared" si="2"/>
        <v>7.195467934830981E-11</v>
      </c>
      <c r="I32" s="3" t="e">
        <f t="shared" si="3"/>
        <v>#DIV/0!</v>
      </c>
    </row>
    <row r="33" spans="1:9" s="3" customFormat="1" ht="12.75">
      <c r="A33" s="3">
        <f t="shared" si="9"/>
        <v>0.9500000000000003</v>
      </c>
      <c r="B33" s="3">
        <f t="shared" si="4"/>
        <v>90.63711911357335</v>
      </c>
      <c r="C33" s="3">
        <f t="shared" si="5"/>
        <v>4164.210526315788</v>
      </c>
      <c r="D33" s="3">
        <f t="shared" si="6"/>
        <v>21.91419707774984</v>
      </c>
      <c r="F33" s="3">
        <f t="shared" si="0"/>
        <v>0.5812980605784694</v>
      </c>
      <c r="G33" s="3">
        <f t="shared" si="1"/>
        <v>0.9194332688750104</v>
      </c>
      <c r="H33" s="3">
        <f t="shared" si="2"/>
        <v>1.234355629495098E-09</v>
      </c>
      <c r="I33" s="3" t="e">
        <f t="shared" si="3"/>
        <v>#DIV/0!</v>
      </c>
    </row>
    <row r="34" spans="1:9" s="3" customFormat="1" ht="12.75">
      <c r="A34" s="3">
        <f t="shared" si="9"/>
        <v>1.0000000000000002</v>
      </c>
      <c r="B34" s="3">
        <f t="shared" si="4"/>
        <v>81.79999999999995</v>
      </c>
      <c r="C34" s="3">
        <f t="shared" si="5"/>
        <v>3955.999999999999</v>
      </c>
      <c r="D34" s="3">
        <f t="shared" si="6"/>
        <v>19.777562862669235</v>
      </c>
      <c r="F34" s="3">
        <f t="shared" si="0"/>
        <v>0.6782472990338124</v>
      </c>
      <c r="G34" s="3">
        <f t="shared" si="1"/>
        <v>0.8734791678773524</v>
      </c>
      <c r="H34" s="3">
        <f t="shared" si="2"/>
        <v>1.3760973458482427E-08</v>
      </c>
      <c r="I34" s="3" t="e">
        <f t="shared" si="3"/>
        <v>#DIV/0!</v>
      </c>
    </row>
    <row r="35" spans="1:9" s="3" customFormat="1" ht="12.75">
      <c r="A35" s="3">
        <f t="shared" si="9"/>
        <v>1.0500000000000003</v>
      </c>
      <c r="B35" s="3">
        <f t="shared" si="4"/>
        <v>74.19501133786845</v>
      </c>
      <c r="C35" s="3">
        <f t="shared" si="5"/>
        <v>3767.619047619047</v>
      </c>
      <c r="D35" s="3">
        <f t="shared" si="6"/>
        <v>17.938832528498175</v>
      </c>
      <c r="F35" s="3">
        <f t="shared" si="0"/>
        <v>0.7638018427832929</v>
      </c>
      <c r="G35" s="3">
        <f t="shared" si="1"/>
        <v>0.8242009479189156</v>
      </c>
      <c r="H35" s="3">
        <f t="shared" si="2"/>
        <v>1.0809177279471386E-07</v>
      </c>
      <c r="I35" s="3" t="e">
        <f t="shared" si="3"/>
        <v>#DIV/0!</v>
      </c>
    </row>
    <row r="36" spans="1:9" s="3" customFormat="1" ht="12.75">
      <c r="A36" s="3">
        <f t="shared" si="9"/>
        <v>1.1000000000000003</v>
      </c>
      <c r="B36" s="3">
        <f t="shared" si="4"/>
        <v>67.60330578512394</v>
      </c>
      <c r="C36" s="3">
        <f t="shared" si="5"/>
        <v>3596.363636363635</v>
      </c>
      <c r="D36" s="3">
        <f t="shared" si="6"/>
        <v>16.34509327493325</v>
      </c>
      <c r="F36" s="3">
        <f t="shared" si="0"/>
        <v>0.8359632113807657</v>
      </c>
      <c r="G36" s="3">
        <f t="shared" si="1"/>
        <v>0.7738590868670325</v>
      </c>
      <c r="H36" s="3">
        <f t="shared" si="2"/>
        <v>6.370240961451447E-07</v>
      </c>
      <c r="I36" s="3" t="e">
        <f t="shared" si="3"/>
        <v>#DIV/0!</v>
      </c>
    </row>
    <row r="37" spans="1:9" s="3" customFormat="1" ht="12.75">
      <c r="A37" s="3">
        <f t="shared" si="9"/>
        <v>1.1500000000000004</v>
      </c>
      <c r="B37" s="3">
        <f t="shared" si="4"/>
        <v>61.85255198487708</v>
      </c>
      <c r="C37" s="3">
        <f t="shared" si="5"/>
        <v>3439.999999999999</v>
      </c>
      <c r="D37" s="3">
        <f t="shared" si="6"/>
        <v>14.95467891317144</v>
      </c>
      <c r="F37" s="3">
        <f t="shared" si="0"/>
        <v>0.8940339082874282</v>
      </c>
      <c r="G37" s="3">
        <f t="shared" si="1"/>
        <v>0.7240104318873658</v>
      </c>
      <c r="H37" s="3">
        <f t="shared" si="2"/>
        <v>2.959378159680057E-06</v>
      </c>
      <c r="I37" s="3" t="e">
        <f t="shared" si="3"/>
        <v>#DIV/0!</v>
      </c>
    </row>
    <row r="38" spans="1:9" s="3" customFormat="1" ht="12.75">
      <c r="A38" s="3">
        <f t="shared" si="9"/>
        <v>1.2000000000000004</v>
      </c>
      <c r="B38" s="3">
        <f t="shared" si="4"/>
        <v>56.805555555555515</v>
      </c>
      <c r="C38" s="3">
        <f t="shared" si="5"/>
        <v>3296.6666666666656</v>
      </c>
      <c r="D38" s="3">
        <f t="shared" si="6"/>
        <v>13.73441865463141</v>
      </c>
      <c r="F38" s="3">
        <f t="shared" si="0"/>
        <v>0.9382730333905458</v>
      </c>
      <c r="G38" s="3">
        <f t="shared" si="1"/>
        <v>0.6756850114331973</v>
      </c>
      <c r="H38" s="3">
        <f t="shared" si="2"/>
        <v>1.1271772367363002E-05</v>
      </c>
      <c r="I38" s="3" t="e">
        <f t="shared" si="3"/>
        <v>#DIV/0!</v>
      </c>
    </row>
    <row r="39" spans="1:9" s="3" customFormat="1" ht="12.75">
      <c r="A39" s="3">
        <f t="shared" si="9"/>
        <v>1.2500000000000004</v>
      </c>
      <c r="B39" s="3">
        <f t="shared" si="4"/>
        <v>52.35199999999996</v>
      </c>
      <c r="C39" s="3">
        <f t="shared" si="5"/>
        <v>3164.799999999999</v>
      </c>
      <c r="D39" s="3">
        <f t="shared" si="6"/>
        <v>12.657640232108308</v>
      </c>
      <c r="F39" s="3">
        <f t="shared" si="0"/>
        <v>0.9695764564915058</v>
      </c>
      <c r="G39" s="3">
        <f t="shared" si="1"/>
        <v>0.6295282354950376</v>
      </c>
      <c r="H39" s="3">
        <f t="shared" si="2"/>
        <v>3.632759490188937E-05</v>
      </c>
      <c r="I39" s="3" t="e">
        <f t="shared" si="3"/>
        <v>#DIV/0!</v>
      </c>
    </row>
    <row r="40" spans="1:9" s="3" customFormat="1" ht="12.75">
      <c r="A40" s="3">
        <f t="shared" si="9"/>
        <v>1.3000000000000005</v>
      </c>
      <c r="B40" s="3">
        <f t="shared" si="4"/>
        <v>48.402366863905286</v>
      </c>
      <c r="C40" s="3">
        <f t="shared" si="5"/>
        <v>3043.076923076922</v>
      </c>
      <c r="D40" s="3">
        <f t="shared" si="6"/>
        <v>11.702699918739189</v>
      </c>
      <c r="F40" s="3">
        <f t="shared" si="0"/>
        <v>0.9892143190250082</v>
      </c>
      <c r="G40" s="3">
        <f t="shared" si="1"/>
        <v>0.5859106291294206</v>
      </c>
      <c r="H40" s="3">
        <f t="shared" si="2"/>
        <v>0.00010163449851013904</v>
      </c>
      <c r="I40" s="3" t="e">
        <f t="shared" si="3"/>
        <v>#DIV/0!</v>
      </c>
    </row>
    <row r="41" spans="1:9" s="3" customFormat="1" ht="12.75">
      <c r="A41" s="3">
        <f t="shared" si="9"/>
        <v>1.3500000000000005</v>
      </c>
      <c r="B41" s="3">
        <f t="shared" si="4"/>
        <v>44.88340192043892</v>
      </c>
      <c r="C41" s="3">
        <f t="shared" si="5"/>
        <v>2930.370370370369</v>
      </c>
      <c r="D41" s="3">
        <f t="shared" si="6"/>
        <v>10.851886344400125</v>
      </c>
      <c r="F41" s="3">
        <f t="shared" si="0"/>
        <v>0.9986331785129889</v>
      </c>
      <c r="G41" s="3">
        <f t="shared" si="1"/>
        <v>0.5450102217603682</v>
      </c>
      <c r="H41" s="3">
        <f t="shared" si="2"/>
        <v>0.0002520477860232638</v>
      </c>
      <c r="I41" s="3" t="e">
        <f t="shared" si="3"/>
        <v>#DIV/0!</v>
      </c>
    </row>
    <row r="42" spans="1:9" s="3" customFormat="1" ht="12.75">
      <c r="A42" s="3">
        <f t="shared" si="9"/>
        <v>1.4000000000000006</v>
      </c>
      <c r="B42" s="3">
        <f t="shared" si="4"/>
        <v>41.73469387755099</v>
      </c>
      <c r="C42" s="3">
        <f t="shared" si="5"/>
        <v>2825.7142857142844</v>
      </c>
      <c r="D42" s="3">
        <f t="shared" si="6"/>
        <v>10.09059329728022</v>
      </c>
      <c r="F42" s="3">
        <f aca="true" t="shared" si="10" ref="F42:F73">$C42^3*EXP(-1.675E-27*$C42^2/(2*1.38E-23*$C$4))/$R$4</f>
        <v>0.9993171089666775</v>
      </c>
      <c r="G42" s="3">
        <f aca="true" t="shared" si="11" ref="G42:G73">$C42^3*EXP(-1.675E-27*$C42^2/(2*1.38E-23*$C$5))/$R$5</f>
        <v>0.506873201435637</v>
      </c>
      <c r="H42" s="3">
        <f aca="true" t="shared" si="12" ref="H42:H73">$C42^3*EXP(-1.675E-27*$C42^2/(2*1.38E-23*$C$6))/$R$6</f>
        <v>0.000563685932850376</v>
      </c>
      <c r="I42" s="3" t="e">
        <f aca="true" t="shared" si="13" ref="I42:I73">$C42^3*EXP(-1.675E-27*$C42^2/(2*1.38E-23*$C$7))/$R$7</f>
        <v>#DIV/0!</v>
      </c>
    </row>
    <row r="43" spans="1:9" s="3" customFormat="1" ht="12.75">
      <c r="A43" s="3">
        <f t="shared" si="9"/>
        <v>1.4500000000000006</v>
      </c>
      <c r="B43" s="3">
        <f t="shared" si="4"/>
        <v>38.90606420927464</v>
      </c>
      <c r="C43" s="3">
        <f t="shared" si="5"/>
        <v>2728.275862068964</v>
      </c>
      <c r="D43" s="3">
        <f t="shared" si="6"/>
        <v>9.406688638606054</v>
      </c>
      <c r="F43" s="3">
        <f t="shared" si="10"/>
        <v>0.9926969473377121</v>
      </c>
      <c r="G43" s="3">
        <f t="shared" si="11"/>
        <v>0.4714578892387833</v>
      </c>
      <c r="H43" s="3">
        <f t="shared" si="12"/>
        <v>0.0011531988828796954</v>
      </c>
      <c r="I43" s="3" t="e">
        <f t="shared" si="13"/>
        <v>#DIV/0!</v>
      </c>
    </row>
    <row r="44" spans="1:9" s="3" customFormat="1" ht="12.75">
      <c r="A44" s="3">
        <f t="shared" si="9"/>
        <v>1.5000000000000007</v>
      </c>
      <c r="B44" s="3">
        <f t="shared" si="4"/>
        <v>36.355555555555526</v>
      </c>
      <c r="C44" s="3">
        <f t="shared" si="5"/>
        <v>2637.333333333332</v>
      </c>
      <c r="D44" s="3">
        <f t="shared" si="6"/>
        <v>8.790027938964101</v>
      </c>
      <c r="F44" s="3">
        <f t="shared" si="10"/>
        <v>0.9800960953842458</v>
      </c>
      <c r="G44" s="3">
        <f t="shared" si="11"/>
        <v>0.43866620498720904</v>
      </c>
      <c r="H44" s="3">
        <f t="shared" si="12"/>
        <v>0.002184039324870622</v>
      </c>
      <c r="I44" s="3" t="e">
        <f t="shared" si="13"/>
        <v>#DIV/0!</v>
      </c>
    </row>
    <row r="45" spans="1:9" s="3" customFormat="1" ht="12.75">
      <c r="A45" s="3">
        <f t="shared" si="9"/>
        <v>1.5500000000000007</v>
      </c>
      <c r="B45" s="3">
        <f t="shared" si="4"/>
        <v>34.047866805411</v>
      </c>
      <c r="C45" s="3">
        <f t="shared" si="5"/>
        <v>2552.258064516128</v>
      </c>
      <c r="D45" s="3">
        <f t="shared" si="6"/>
        <v>8.232076113493955</v>
      </c>
      <c r="F45" s="3">
        <f t="shared" si="10"/>
        <v>0.9627025473610932</v>
      </c>
      <c r="G45" s="3">
        <f t="shared" si="11"/>
        <v>0.4083659017385126</v>
      </c>
      <c r="H45" s="3">
        <f t="shared" si="12"/>
        <v>0.0038677146396423343</v>
      </c>
      <c r="I45" s="3" t="e">
        <f t="shared" si="13"/>
        <v>#DIV/0!</v>
      </c>
    </row>
    <row r="46" spans="1:9" s="3" customFormat="1" ht="12.75">
      <c r="A46" s="3">
        <f t="shared" si="9"/>
        <v>1.6000000000000008</v>
      </c>
      <c r="B46" s="3">
        <f t="shared" si="4"/>
        <v>31.95312499999997</v>
      </c>
      <c r="C46" s="3">
        <f t="shared" si="5"/>
        <v>2472.4999999999986</v>
      </c>
      <c r="D46" s="3">
        <f t="shared" si="6"/>
        <v>7.725610493230167</v>
      </c>
      <c r="F46" s="3">
        <f t="shared" si="10"/>
        <v>0.9415587900573885</v>
      </c>
      <c r="G46" s="3">
        <f t="shared" si="11"/>
        <v>0.3804060683725804</v>
      </c>
      <c r="H46" s="3">
        <f t="shared" si="12"/>
        <v>0.006458921771683417</v>
      </c>
      <c r="I46" s="3" t="e">
        <f t="shared" si="13"/>
        <v>#DIV/0!</v>
      </c>
    </row>
    <row r="47" spans="1:9" s="3" customFormat="1" ht="12.75">
      <c r="A47" s="3">
        <f t="shared" si="9"/>
        <v>1.6500000000000008</v>
      </c>
      <c r="B47" s="3">
        <f t="shared" si="4"/>
        <v>30.045913682277288</v>
      </c>
      <c r="C47" s="3">
        <f t="shared" si="5"/>
        <v>2397.5757575757566</v>
      </c>
      <c r="D47" s="3">
        <f t="shared" si="6"/>
        <v>7.264485899970331</v>
      </c>
      <c r="F47" s="3">
        <f t="shared" si="10"/>
        <v>0.9175632325266564</v>
      </c>
      <c r="G47" s="3">
        <f t="shared" si="11"/>
        <v>0.35462776905400295</v>
      </c>
      <c r="H47" s="3">
        <f t="shared" si="12"/>
        <v>0.010244667006158035</v>
      </c>
      <c r="I47" s="3" t="e">
        <f t="shared" si="13"/>
        <v>#DIV/0!</v>
      </c>
    </row>
    <row r="48" spans="1:9" s="3" customFormat="1" ht="12.75">
      <c r="A48" s="3">
        <f t="shared" si="9"/>
        <v>1.7000000000000008</v>
      </c>
      <c r="B48" s="3">
        <f t="shared" si="4"/>
        <v>28.304498269896165</v>
      </c>
      <c r="C48" s="3">
        <f t="shared" si="5"/>
        <v>2327.058823529411</v>
      </c>
      <c r="D48" s="3">
        <f t="shared" si="6"/>
        <v>6.843447357324991</v>
      </c>
      <c r="F48" s="3">
        <f t="shared" si="10"/>
        <v>0.8914785719537348</v>
      </c>
      <c r="G48" s="3">
        <f t="shared" si="11"/>
        <v>0.3308711983112192</v>
      </c>
      <c r="H48" s="3">
        <f t="shared" si="12"/>
        <v>0.01552858244260053</v>
      </c>
      <c r="I48" s="3" t="e">
        <f t="shared" si="13"/>
        <v>#DIV/0!</v>
      </c>
    </row>
    <row r="49" spans="1:9" s="3" customFormat="1" ht="12.75">
      <c r="A49" s="3">
        <f t="shared" si="9"/>
        <v>1.7500000000000009</v>
      </c>
      <c r="B49" s="3">
        <f t="shared" si="4"/>
        <v>26.710204081632625</v>
      </c>
      <c r="C49" s="3">
        <f t="shared" si="5"/>
        <v>2260.5714285714275</v>
      </c>
      <c r="D49" s="3">
        <f t="shared" si="6"/>
        <v>6.457979710259338</v>
      </c>
      <c r="F49" s="3">
        <f t="shared" si="10"/>
        <v>0.8639439002703745</v>
      </c>
      <c r="G49" s="3">
        <f t="shared" si="11"/>
        <v>0.30898035918751326</v>
      </c>
      <c r="H49" s="3">
        <f t="shared" si="12"/>
        <v>0.02261240278905606</v>
      </c>
      <c r="I49" s="3" t="e">
        <f t="shared" si="13"/>
        <v>#DIV/0!</v>
      </c>
    </row>
    <row r="50" spans="1:9" s="3" customFormat="1" ht="12.75">
      <c r="A50" s="3">
        <f t="shared" si="9"/>
        <v>1.800000000000001</v>
      </c>
      <c r="B50" s="3">
        <f t="shared" si="4"/>
        <v>25.246913580246886</v>
      </c>
      <c r="C50" s="3">
        <f t="shared" si="5"/>
        <v>2197.7777777777765</v>
      </c>
      <c r="D50" s="3">
        <f t="shared" si="6"/>
        <v>6.104186068725069</v>
      </c>
      <c r="F50" s="3">
        <f t="shared" si="10"/>
        <v>0.8354884142131418</v>
      </c>
      <c r="G50" s="3">
        <f t="shared" si="11"/>
        <v>0.2888059953188756</v>
      </c>
      <c r="H50" s="3">
        <f t="shared" si="12"/>
        <v>0.03177685006575059</v>
      </c>
      <c r="I50" s="3" t="e">
        <f t="shared" si="13"/>
        <v>#DIV/0!</v>
      </c>
    </row>
    <row r="51" spans="1:9" s="3" customFormat="1" ht="12.75">
      <c r="A51" s="3">
        <f t="shared" si="9"/>
        <v>1.850000000000001</v>
      </c>
      <c r="B51" s="3">
        <f t="shared" si="4"/>
        <v>23.900657414170905</v>
      </c>
      <c r="C51" s="3">
        <f t="shared" si="5"/>
        <v>2138.3783783783774</v>
      </c>
      <c r="D51" s="3">
        <f t="shared" si="6"/>
        <v>5.778688929925267</v>
      </c>
      <c r="F51" s="3">
        <f t="shared" si="10"/>
        <v>0.806545360620734</v>
      </c>
      <c r="G51" s="3">
        <f t="shared" si="11"/>
        <v>0.2702073040635396</v>
      </c>
      <c r="H51" s="3">
        <f t="shared" si="12"/>
        <v>0.04326402490322975</v>
      </c>
      <c r="I51" s="3" t="e">
        <f t="shared" si="13"/>
        <v>#DIV/0!</v>
      </c>
    </row>
    <row r="52" spans="1:9" s="3" customFormat="1" ht="12.75">
      <c r="A52" s="3">
        <f t="shared" si="9"/>
        <v>1.900000000000001</v>
      </c>
      <c r="B52" s="3">
        <f t="shared" si="4"/>
        <v>22.659279778393326</v>
      </c>
      <c r="C52" s="3">
        <f t="shared" si="5"/>
        <v>2082.1052631578937</v>
      </c>
      <c r="D52" s="3">
        <f t="shared" si="6"/>
        <v>5.478549269437458</v>
      </c>
      <c r="F52" s="3">
        <f t="shared" si="10"/>
        <v>0.7774653896209368</v>
      </c>
      <c r="G52" s="3">
        <f t="shared" si="11"/>
        <v>0.25305280893778015</v>
      </c>
      <c r="H52" s="3">
        <f t="shared" si="12"/>
        <v>0.057262946893749236</v>
      </c>
      <c r="I52" s="3" t="e">
        <f t="shared" si="13"/>
        <v>#DIV/0!</v>
      </c>
    </row>
    <row r="53" spans="1:9" s="3" customFormat="1" ht="12.75">
      <c r="A53" s="3">
        <f t="shared" si="9"/>
        <v>1.950000000000001</v>
      </c>
      <c r="B53" s="3">
        <f t="shared" si="4"/>
        <v>21.512163050624565</v>
      </c>
      <c r="C53" s="3">
        <f t="shared" si="5"/>
        <v>2028.7179487179476</v>
      </c>
      <c r="D53" s="3">
        <f t="shared" si="6"/>
        <v>5.201199963884083</v>
      </c>
      <c r="F53" s="3">
        <f t="shared" si="10"/>
        <v>0.7485288573195042</v>
      </c>
      <c r="G53" s="3">
        <f t="shared" si="11"/>
        <v>0.23722066145015652</v>
      </c>
      <c r="H53" s="3">
        <f t="shared" si="12"/>
        <v>0.07389927813865663</v>
      </c>
      <c r="I53" s="3" t="e">
        <f t="shared" si="13"/>
        <v>#DIV/0!</v>
      </c>
    </row>
    <row r="54" spans="1:9" s="3" customFormat="1" ht="12.75">
      <c r="A54" s="3">
        <f t="shared" si="9"/>
        <v>2.000000000000001</v>
      </c>
      <c r="B54" s="3">
        <f t="shared" si="4"/>
        <v>20.44999999999998</v>
      </c>
      <c r="C54" s="3">
        <f t="shared" si="5"/>
        <v>1977.999999999999</v>
      </c>
      <c r="D54" s="3">
        <f t="shared" si="6"/>
        <v>4.944390715667307</v>
      </c>
      <c r="F54" s="3">
        <f t="shared" si="10"/>
        <v>0.7199568635394732</v>
      </c>
      <c r="G54" s="3">
        <f t="shared" si="11"/>
        <v>0.2225985641776957</v>
      </c>
      <c r="H54" s="3">
        <f t="shared" si="12"/>
        <v>0.09322964270410992</v>
      </c>
      <c r="I54" s="3" t="e">
        <f t="shared" si="13"/>
        <v>#DIV/0!</v>
      </c>
    </row>
    <row r="55" spans="1:9" s="3" customFormat="1" ht="12.75">
      <c r="A55" s="3">
        <f t="shared" si="9"/>
        <v>2.0500000000000007</v>
      </c>
      <c r="B55" s="3">
        <f t="shared" si="4"/>
        <v>19.464604402141568</v>
      </c>
      <c r="C55" s="3">
        <f t="shared" si="5"/>
        <v>1929.756097560975</v>
      </c>
      <c r="D55" s="3">
        <f t="shared" si="6"/>
        <v>4.70614226357388</v>
      </c>
      <c r="F55" s="3">
        <f t="shared" si="10"/>
        <v>0.6919209656592805</v>
      </c>
      <c r="G55" s="3">
        <f t="shared" si="11"/>
        <v>0.20908345051467925</v>
      </c>
      <c r="H55" s="3">
        <f t="shared" si="12"/>
        <v>0.11524041870386367</v>
      </c>
      <c r="I55" s="3" t="e">
        <f t="shared" si="13"/>
        <v>#DIV/0!</v>
      </c>
    </row>
    <row r="56" spans="1:9" s="3" customFormat="1" ht="12.75">
      <c r="A56" s="3">
        <f t="shared" si="9"/>
        <v>2.1000000000000005</v>
      </c>
      <c r="B56" s="3">
        <f t="shared" si="4"/>
        <v>18.548752834467113</v>
      </c>
      <c r="C56" s="3">
        <f t="shared" si="5"/>
        <v>1883.8095238095234</v>
      </c>
      <c r="D56" s="3">
        <f t="shared" si="6"/>
        <v>4.484708132124544</v>
      </c>
      <c r="F56" s="3">
        <f t="shared" si="10"/>
        <v>0.6645516040645909</v>
      </c>
      <c r="G56" s="3">
        <f t="shared" si="11"/>
        <v>0.19658101597771638</v>
      </c>
      <c r="H56" s="3">
        <f t="shared" si="12"/>
        <v>0.1398504820041678</v>
      </c>
      <c r="I56" s="3" t="e">
        <f t="shared" si="13"/>
        <v>#DIV/0!</v>
      </c>
    </row>
    <row r="57" spans="1:9" s="3" customFormat="1" ht="12.75">
      <c r="A57" s="3">
        <f t="shared" si="9"/>
        <v>2.1500000000000004</v>
      </c>
      <c r="B57" s="3">
        <f t="shared" si="4"/>
        <v>17.696051919956727</v>
      </c>
      <c r="C57" s="3">
        <f t="shared" si="5"/>
        <v>1839.9999999999998</v>
      </c>
      <c r="D57" s="3">
        <f t="shared" si="6"/>
        <v>4.2785425338386665</v>
      </c>
      <c r="F57" s="3">
        <f t="shared" si="10"/>
        <v>0.6379453280740015</v>
      </c>
      <c r="G57" s="3">
        <f t="shared" si="11"/>
        <v>0.18500516689431895</v>
      </c>
      <c r="H57" s="3">
        <f t="shared" si="12"/>
        <v>0.16691713491385457</v>
      </c>
      <c r="I57" s="3" t="e">
        <f t="shared" si="13"/>
        <v>#DIV/0!</v>
      </c>
    </row>
    <row r="58" spans="1:9" s="3" customFormat="1" ht="12.75">
      <c r="A58" s="3">
        <f t="shared" si="9"/>
        <v>2.2</v>
      </c>
      <c r="B58" s="3">
        <f t="shared" si="4"/>
        <v>16.900826446280988</v>
      </c>
      <c r="C58" s="3">
        <f t="shared" si="5"/>
        <v>1798.181818181818</v>
      </c>
      <c r="D58" s="3">
        <f t="shared" si="6"/>
        <v>4.086273318733314</v>
      </c>
      <c r="F58" s="3">
        <f t="shared" si="10"/>
        <v>0.6121709375496188</v>
      </c>
      <c r="G58" s="3">
        <f t="shared" si="11"/>
        <v>0.17427743154760503</v>
      </c>
      <c r="H58" s="3">
        <f t="shared" si="12"/>
        <v>0.1962443463902977</v>
      </c>
      <c r="I58" s="3" t="e">
        <f t="shared" si="13"/>
        <v>#DIV/0!</v>
      </c>
    </row>
    <row r="59" spans="1:9" s="3" customFormat="1" ht="12.75">
      <c r="A59" s="3">
        <f t="shared" si="9"/>
        <v>2.25</v>
      </c>
      <c r="B59" s="3">
        <f t="shared" si="4"/>
        <v>16.158024691358023</v>
      </c>
      <c r="C59" s="3">
        <f t="shared" si="5"/>
        <v>1758.2222222222222</v>
      </c>
      <c r="D59" s="3">
        <f t="shared" si="6"/>
        <v>3.9066790839840477</v>
      </c>
      <c r="F59" s="3">
        <f t="shared" si="10"/>
        <v>0.5872746645786273</v>
      </c>
      <c r="G59" s="3">
        <f t="shared" si="11"/>
        <v>0.16432636408199353</v>
      </c>
      <c r="H59" s="3">
        <f t="shared" si="12"/>
        <v>0.2275924340648478</v>
      </c>
      <c r="I59" s="3" t="e">
        <f t="shared" si="13"/>
        <v>#DIV/0!</v>
      </c>
    </row>
    <row r="60" spans="1:9" s="3" customFormat="1" ht="12.75">
      <c r="A60" s="3">
        <f t="shared" si="9"/>
        <v>2.3</v>
      </c>
      <c r="B60" s="3">
        <f t="shared" si="4"/>
        <v>15.463137996219283</v>
      </c>
      <c r="C60" s="3">
        <f t="shared" si="5"/>
        <v>1720.0000000000002</v>
      </c>
      <c r="D60" s="3">
        <f t="shared" si="6"/>
        <v>3.738669728292863</v>
      </c>
      <c r="F60" s="3">
        <f t="shared" si="10"/>
        <v>0.5632845183055883</v>
      </c>
      <c r="G60" s="3">
        <f t="shared" si="11"/>
        <v>0.15508696101724123</v>
      </c>
      <c r="H60" s="3">
        <f t="shared" si="12"/>
        <v>0.26068839956069895</v>
      </c>
      <c r="I60" s="3" t="e">
        <f t="shared" si="13"/>
        <v>#DIV/0!</v>
      </c>
    </row>
    <row r="61" spans="1:9" s="3" customFormat="1" ht="12.75">
      <c r="A61" s="3">
        <f t="shared" si="9"/>
        <v>2.3499999999999996</v>
      </c>
      <c r="B61" s="3">
        <f t="shared" si="4"/>
        <v>14.812132186509738</v>
      </c>
      <c r="C61" s="3">
        <f t="shared" si="5"/>
        <v>1683.4042553191491</v>
      </c>
      <c r="D61" s="3">
        <f t="shared" si="6"/>
        <v>3.5812698710129927</v>
      </c>
      <c r="F61" s="3">
        <f t="shared" si="10"/>
        <v>0.5402139086819443</v>
      </c>
      <c r="G61" s="3">
        <f t="shared" si="11"/>
        <v>0.1465001028587185</v>
      </c>
      <c r="H61" s="3">
        <f t="shared" si="12"/>
        <v>0.29523625560386446</v>
      </c>
      <c r="I61" s="3" t="e">
        <f t="shared" si="13"/>
        <v>#DIV/0!</v>
      </c>
    </row>
    <row r="62" spans="1:9" s="3" customFormat="1" ht="12.75">
      <c r="A62" s="3">
        <f t="shared" si="9"/>
        <v>2.3999999999999995</v>
      </c>
      <c r="B62" s="3">
        <f t="shared" si="4"/>
        <v>14.201388888888895</v>
      </c>
      <c r="C62" s="3">
        <f t="shared" si="5"/>
        <v>1648.3333333333337</v>
      </c>
      <c r="D62" s="3">
        <f t="shared" si="6"/>
        <v>3.4336046636578565</v>
      </c>
      <c r="F62" s="3">
        <f t="shared" si="10"/>
        <v>0.5180646545042197</v>
      </c>
      <c r="G62" s="3">
        <f t="shared" si="11"/>
        <v>0.13851202815498093</v>
      </c>
      <c r="H62" s="3">
        <f t="shared" si="12"/>
        <v>0.3309268301302444</v>
      </c>
      <c r="I62" s="3" t="e">
        <f t="shared" si="13"/>
        <v>#DIV/0!</v>
      </c>
    </row>
    <row r="63" spans="1:9" s="3" customFormat="1" ht="12.75">
      <c r="A63" s="3">
        <f t="shared" si="9"/>
        <v>2.4499999999999993</v>
      </c>
      <c r="B63" s="3">
        <f t="shared" si="4"/>
        <v>13.627655143690136</v>
      </c>
      <c r="C63" s="3">
        <f t="shared" si="5"/>
        <v>1614.693877551021</v>
      </c>
      <c r="D63" s="3">
        <f t="shared" si="6"/>
        <v>3.294887607275178</v>
      </c>
      <c r="F63" s="3">
        <f t="shared" si="10"/>
        <v>0.4968294694962903</v>
      </c>
      <c r="G63" s="3">
        <f t="shared" si="11"/>
        <v>0.13107384380769824</v>
      </c>
      <c r="H63" s="3">
        <f t="shared" si="12"/>
        <v>0.36744667951339094</v>
      </c>
      <c r="I63" s="3" t="e">
        <f t="shared" si="13"/>
        <v>#DIV/0!</v>
      </c>
    </row>
    <row r="64" spans="1:9" s="3" customFormat="1" ht="12.75">
      <c r="A64" s="3">
        <f t="shared" si="9"/>
        <v>2.499999999999999</v>
      </c>
      <c r="B64" s="3">
        <f t="shared" si="4"/>
        <v>13.088000000000008</v>
      </c>
      <c r="C64" s="3">
        <f t="shared" si="5"/>
        <v>1582.4000000000005</v>
      </c>
      <c r="D64" s="3">
        <f t="shared" si="6"/>
        <v>3.164410058027081</v>
      </c>
      <c r="F64" s="3">
        <f t="shared" si="10"/>
        <v>0.4764940084943662</v>
      </c>
      <c r="G64" s="3">
        <f t="shared" si="11"/>
        <v>0.12414107302828419</v>
      </c>
      <c r="H64" s="3">
        <f t="shared" si="12"/>
        <v>0.40448587730977464</v>
      </c>
      <c r="I64" s="3" t="e">
        <f t="shared" si="13"/>
        <v>#DIV/0!</v>
      </c>
    </row>
    <row r="65" spans="1:9" s="3" customFormat="1" ht="12.75">
      <c r="A65" s="3">
        <f t="shared" si="9"/>
        <v>2.549999999999999</v>
      </c>
      <c r="B65" s="3">
        <f t="shared" si="4"/>
        <v>12.579777008842763</v>
      </c>
      <c r="C65" s="3">
        <f t="shared" si="5"/>
        <v>1551.3725490196084</v>
      </c>
      <c r="D65" s="3">
        <f t="shared" si="6"/>
        <v>3.041532158811113</v>
      </c>
      <c r="F65" s="3">
        <f t="shared" si="10"/>
        <v>0.457038544677583</v>
      </c>
      <c r="G65" s="3">
        <f t="shared" si="11"/>
        <v>0.11767324073180627</v>
      </c>
      <c r="H65" s="3">
        <f t="shared" si="12"/>
        <v>0.44174455928873496</v>
      </c>
      <c r="I65" s="3" t="e">
        <f t="shared" si="13"/>
        <v>#DIV/0!</v>
      </c>
    </row>
    <row r="66" spans="1:9" s="3" customFormat="1" ht="12.75">
      <c r="A66" s="3">
        <f t="shared" si="9"/>
        <v>2.5999999999999988</v>
      </c>
      <c r="B66" s="3">
        <f t="shared" si="4"/>
        <v>12.100591715976343</v>
      </c>
      <c r="C66" s="3">
        <f t="shared" si="5"/>
        <v>1521.5384615384623</v>
      </c>
      <c r="D66" s="3">
        <f t="shared" si="6"/>
        <v>2.9256749796848025</v>
      </c>
      <c r="F66" s="3">
        <f t="shared" si="10"/>
        <v>0.43843933860155654</v>
      </c>
      <c r="G66" s="3">
        <f t="shared" si="11"/>
        <v>0.11163349512558568</v>
      </c>
      <c r="H66" s="3">
        <f t="shared" si="12"/>
        <v>0.4789381970517391</v>
      </c>
      <c r="I66" s="3" t="e">
        <f t="shared" si="13"/>
        <v>#DIV/0!</v>
      </c>
    </row>
    <row r="67" spans="1:9" s="3" customFormat="1" ht="12.75">
      <c r="A67" s="3">
        <f t="shared" si="9"/>
        <v>2.6499999999999986</v>
      </c>
      <c r="B67" s="3">
        <f t="shared" si="4"/>
        <v>11.648273406906384</v>
      </c>
      <c r="C67" s="3">
        <f t="shared" si="5"/>
        <v>1492.830188679246</v>
      </c>
      <c r="D67" s="3">
        <f t="shared" si="6"/>
        <v>2.816313686389358</v>
      </c>
      <c r="F67" s="3">
        <f t="shared" si="10"/>
        <v>0.42066975068728496</v>
      </c>
      <c r="G67" s="3">
        <f t="shared" si="11"/>
        <v>0.1059882636173539</v>
      </c>
      <c r="H67" s="3">
        <f t="shared" si="12"/>
        <v>0.5158016413429235</v>
      </c>
      <c r="I67" s="3" t="e">
        <f t="shared" si="13"/>
        <v>#DIV/0!</v>
      </c>
    </row>
    <row r="68" spans="1:9" s="3" customFormat="1" ht="12.75">
      <c r="A68" s="3">
        <f t="shared" si="9"/>
        <v>2.6999999999999984</v>
      </c>
      <c r="B68" s="3">
        <f t="shared" si="4"/>
        <v>11.220850480109753</v>
      </c>
      <c r="C68" s="3">
        <f t="shared" si="5"/>
        <v>1465.1851851851861</v>
      </c>
      <c r="D68" s="3">
        <f t="shared" si="6"/>
        <v>2.712971586100037</v>
      </c>
      <c r="F68" s="3">
        <f t="shared" si="10"/>
        <v>0.40370114082135616</v>
      </c>
      <c r="G68" s="3">
        <f t="shared" si="11"/>
        <v>0.10070694081391443</v>
      </c>
      <c r="H68" s="3">
        <f t="shared" si="12"/>
        <v>0.5520920242001457</v>
      </c>
      <c r="I68" s="3" t="e">
        <f t="shared" si="13"/>
        <v>#DIV/0!</v>
      </c>
    </row>
    <row r="69" spans="1:9" s="3" customFormat="1" ht="12.75">
      <c r="A69" s="3">
        <f t="shared" si="9"/>
        <v>2.7499999999999982</v>
      </c>
      <c r="B69" s="3">
        <f t="shared" si="4"/>
        <v>10.81652892561985</v>
      </c>
      <c r="C69" s="3">
        <f t="shared" si="5"/>
        <v>1438.5454545454554</v>
      </c>
      <c r="D69" s="3">
        <f t="shared" si="6"/>
        <v>2.615214923989325</v>
      </c>
      <c r="F69" s="3">
        <f t="shared" si="10"/>
        <v>0.38750359179171895</v>
      </c>
      <c r="G69" s="3">
        <f t="shared" si="11"/>
        <v>0.09576160621860286</v>
      </c>
      <c r="H69" s="3">
        <f t="shared" si="12"/>
        <v>0.5875906393936159</v>
      </c>
      <c r="I69" s="3" t="e">
        <f t="shared" si="13"/>
        <v>#DIV/0!</v>
      </c>
    </row>
    <row r="70" spans="1:9" s="3" customFormat="1" ht="12.75">
      <c r="A70" s="3">
        <f t="shared" si="9"/>
        <v>2.799999999999998</v>
      </c>
      <c r="B70" s="3">
        <f t="shared" si="4"/>
        <v>10.433673469387768</v>
      </c>
      <c r="C70" s="3">
        <f t="shared" si="5"/>
        <v>1412.8571428571438</v>
      </c>
      <c r="D70" s="3">
        <f t="shared" si="6"/>
        <v>2.52264832432006</v>
      </c>
      <c r="F70" s="3">
        <f t="shared" si="10"/>
        <v>0.37204648733379136</v>
      </c>
      <c r="G70" s="3">
        <f t="shared" si="11"/>
        <v>0.09112676920210803</v>
      </c>
      <c r="H70" s="3">
        <f t="shared" si="12"/>
        <v>0.6221039365173415</v>
      </c>
      <c r="I70" s="3" t="e">
        <f t="shared" si="13"/>
        <v>#DIV/0!</v>
      </c>
    </row>
    <row r="71" spans="1:9" s="3" customFormat="1" ht="12.75">
      <c r="A71" s="3">
        <f t="shared" si="9"/>
        <v>2.849999999999998</v>
      </c>
      <c r="B71" s="3">
        <f t="shared" si="4"/>
        <v>10.070791012619281</v>
      </c>
      <c r="C71" s="3">
        <f t="shared" si="5"/>
        <v>1388.0701754385975</v>
      </c>
      <c r="D71" s="3">
        <f t="shared" si="6"/>
        <v>2.434910786416654</v>
      </c>
      <c r="F71" s="3">
        <f t="shared" si="10"/>
        <v>0.3572989704941459</v>
      </c>
      <c r="G71" s="3">
        <f t="shared" si="11"/>
        <v>0.08677913887211157</v>
      </c>
      <c r="H71" s="3">
        <f t="shared" si="12"/>
        <v>0.6554637689499153</v>
      </c>
      <c r="I71" s="3" t="e">
        <f t="shared" si="13"/>
        <v>#DIV/0!</v>
      </c>
    </row>
    <row r="72" spans="1:9" s="3" customFormat="1" ht="12.75">
      <c r="A72" s="3">
        <f t="shared" si="9"/>
        <v>2.8999999999999977</v>
      </c>
      <c r="B72" s="3">
        <f t="shared" si="4"/>
        <v>9.726516052318685</v>
      </c>
      <c r="C72" s="3">
        <f t="shared" si="5"/>
        <v>1364.137931034484</v>
      </c>
      <c r="D72" s="3">
        <f t="shared" si="6"/>
        <v>2.3516721596515193</v>
      </c>
      <c r="F72" s="3">
        <f t="shared" si="10"/>
        <v>0.3432303037285632</v>
      </c>
      <c r="G72" s="3">
        <f t="shared" si="11"/>
        <v>0.08269741657145956</v>
      </c>
      <c r="H72" s="3">
        <f t="shared" si="12"/>
        <v>0.6875270326871945</v>
      </c>
      <c r="I72" s="3" t="e">
        <f t="shared" si="13"/>
        <v>#DIV/0!</v>
      </c>
    </row>
    <row r="73" spans="1:9" s="3" customFormat="1" ht="12.75">
      <c r="A73" s="3">
        <f t="shared" si="9"/>
        <v>2.9499999999999975</v>
      </c>
      <c r="B73" s="3">
        <f t="shared" si="4"/>
        <v>9.39959781671935</v>
      </c>
      <c r="C73" s="3">
        <f t="shared" si="5"/>
        <v>1341.0169491525435</v>
      </c>
      <c r="D73" s="3">
        <f t="shared" si="6"/>
        <v>2.2726300330559357</v>
      </c>
      <c r="F73" s="3">
        <f t="shared" si="10"/>
        <v>0.32981014853595236</v>
      </c>
      <c r="G73" s="3">
        <f t="shared" si="11"/>
        <v>0.07886210887029513</v>
      </c>
      <c r="H73" s="3">
        <f t="shared" si="12"/>
        <v>0.7181748243338277</v>
      </c>
      <c r="I73" s="3" t="e">
        <f t="shared" si="13"/>
        <v>#DIV/0!</v>
      </c>
    </row>
    <row r="74" spans="1:9" s="3" customFormat="1" ht="12.75">
      <c r="A74" s="3">
        <f t="shared" si="9"/>
        <v>2.9999999999999973</v>
      </c>
      <c r="B74" s="3">
        <f t="shared" si="4"/>
        <v>9.088888888888905</v>
      </c>
      <c r="C74" s="3">
        <f t="shared" si="5"/>
        <v>1318.6666666666679</v>
      </c>
      <c r="D74" s="3">
        <f t="shared" si="6"/>
        <v>2.197506984741031</v>
      </c>
      <c r="F74" s="3">
        <f aca="true" t="shared" si="14" ref="F74:F105">$C74^3*EXP(-1.675E-27*$C74^2/(2*1.38E-23*$C$4))/$R$4</f>
        <v>0.31700877939489697</v>
      </c>
      <c r="G74" s="3">
        <f aca="true" t="shared" si="15" ref="G74:G105">$C74^3*EXP(-1.675E-27*$C74^2/(2*1.38E-23*$C$5))/$R$5</f>
        <v>0.07525535906959556</v>
      </c>
      <c r="H74" s="3">
        <f aca="true" t="shared" si="16" ref="H74:H105">$C74^3*EXP(-1.675E-27*$C74^2/(2*1.38E-23*$C$6))/$R$6</f>
        <v>0.7473112344096212</v>
      </c>
      <c r="I74" s="3" t="e">
        <f aca="true" t="shared" si="17" ref="I74:I105">$C74^3*EXP(-1.675E-27*$C74^2/(2*1.38E-23*$C$7))/$R$7</f>
        <v>#DIV/0!</v>
      </c>
    </row>
    <row r="75" spans="1:9" s="3" customFormat="1" ht="12.75">
      <c r="A75" s="3">
        <f t="shared" si="9"/>
        <v>3.049999999999997</v>
      </c>
      <c r="B75" s="3">
        <f aca="true" t="shared" si="18" ref="B75:B129">81.8/A75^2</f>
        <v>8.793335124966424</v>
      </c>
      <c r="C75" s="3">
        <f aca="true" t="shared" si="19" ref="C75:C113">3956/A75</f>
        <v>1297.04918032787</v>
      </c>
      <c r="D75" s="3">
        <f aca="true" t="shared" si="20" ref="D75:D113">B75/4.136</f>
        <v>2.126048144334242</v>
      </c>
      <c r="F75" s="3">
        <f t="shared" si="14"/>
        <v>0.30479724423000665</v>
      </c>
      <c r="G75" s="3">
        <f t="shared" si="15"/>
        <v>0.07186079539153804</v>
      </c>
      <c r="H75" s="3">
        <f t="shared" si="16"/>
        <v>0.7748618782054637</v>
      </c>
      <c r="I75" s="3" t="e">
        <f t="shared" si="17"/>
        <v>#DIV/0!</v>
      </c>
    </row>
    <row r="76" spans="1:9" s="3" customFormat="1" ht="12.75">
      <c r="A76" s="3">
        <f t="shared" si="9"/>
        <v>3.099999999999997</v>
      </c>
      <c r="B76" s="3">
        <f t="shared" si="18"/>
        <v>8.511966701352774</v>
      </c>
      <c r="C76" s="3">
        <f t="shared" si="19"/>
        <v>1276.1290322580658</v>
      </c>
      <c r="D76" s="3">
        <f t="shared" si="20"/>
        <v>2.0580190283734945</v>
      </c>
      <c r="F76" s="3">
        <f t="shared" si="14"/>
        <v>0.29314748151541836</v>
      </c>
      <c r="G76" s="3">
        <f t="shared" si="15"/>
        <v>0.0686633941891758</v>
      </c>
      <c r="H76" s="3">
        <f t="shared" si="16"/>
        <v>0.8007722519231624</v>
      </c>
      <c r="I76" s="3" t="e">
        <f t="shared" si="17"/>
        <v>#DIV/0!</v>
      </c>
    </row>
    <row r="77" spans="1:9" s="3" customFormat="1" ht="12.75">
      <c r="A77" s="3">
        <f t="shared" si="9"/>
        <v>3.149999999999997</v>
      </c>
      <c r="B77" s="3">
        <f t="shared" si="18"/>
        <v>8.24389014865207</v>
      </c>
      <c r="C77" s="3">
        <f t="shared" si="19"/>
        <v>1255.873015873017</v>
      </c>
      <c r="D77" s="3">
        <f t="shared" si="20"/>
        <v>1.99320361427758</v>
      </c>
      <c r="F77" s="3">
        <f t="shared" si="14"/>
        <v>0.2820324023569824</v>
      </c>
      <c r="G77" s="3">
        <f t="shared" si="15"/>
        <v>0.06564935665959304</v>
      </c>
      <c r="H77" s="3">
        <f t="shared" si="16"/>
        <v>0.8250059876137743</v>
      </c>
      <c r="I77" s="3" t="e">
        <f t="shared" si="17"/>
        <v>#DIV/0!</v>
      </c>
    </row>
    <row r="78" spans="1:9" s="3" customFormat="1" ht="12.75">
      <c r="A78" s="3">
        <f t="shared" si="9"/>
        <v>3.1999999999999966</v>
      </c>
      <c r="B78" s="3">
        <f t="shared" si="18"/>
        <v>7.988281250000016</v>
      </c>
      <c r="C78" s="3">
        <f t="shared" si="19"/>
        <v>1236.2500000000014</v>
      </c>
      <c r="D78" s="3">
        <f t="shared" si="20"/>
        <v>1.9314026233075474</v>
      </c>
      <c r="F78" s="3">
        <f t="shared" si="14"/>
        <v>0.27142594442631895</v>
      </c>
      <c r="G78" s="3">
        <f t="shared" si="15"/>
        <v>0.06280599768830471</v>
      </c>
      <c r="H78" s="3">
        <f t="shared" si="16"/>
        <v>0.8475430670630169</v>
      </c>
      <c r="I78" s="3" t="e">
        <f t="shared" si="17"/>
        <v>#DIV/0!</v>
      </c>
    </row>
    <row r="79" spans="1:9" s="3" customFormat="1" ht="12.75">
      <c r="A79" s="3">
        <f t="shared" si="9"/>
        <v>3.2499999999999964</v>
      </c>
      <c r="B79" s="3">
        <f t="shared" si="18"/>
        <v>7.744378698224868</v>
      </c>
      <c r="C79" s="3">
        <f t="shared" si="19"/>
        <v>1217.2307692307706</v>
      </c>
      <c r="D79" s="3">
        <f t="shared" si="20"/>
        <v>1.8724319869982757</v>
      </c>
      <c r="F79" s="3">
        <f t="shared" si="14"/>
        <v>0.2613031034007334</v>
      </c>
      <c r="G79" s="3">
        <f t="shared" si="15"/>
        <v>0.06012164558665284</v>
      </c>
      <c r="H79" s="3">
        <f t="shared" si="16"/>
        <v>0.868378042609128</v>
      </c>
      <c r="I79" s="3" t="e">
        <f t="shared" si="17"/>
        <v>#DIV/0!</v>
      </c>
    </row>
    <row r="80" spans="1:9" s="3" customFormat="1" ht="12.75">
      <c r="A80" s="3">
        <f t="shared" si="9"/>
        <v>3.2999999999999963</v>
      </c>
      <c r="B80" s="3">
        <f t="shared" si="18"/>
        <v>7.511478420569346</v>
      </c>
      <c r="C80" s="3">
        <f t="shared" si="19"/>
        <v>1198.7878787878801</v>
      </c>
      <c r="D80" s="3">
        <f t="shared" si="20"/>
        <v>1.8161214749925885</v>
      </c>
      <c r="F80" s="3">
        <f t="shared" si="14"/>
        <v>0.25163994655193694</v>
      </c>
      <c r="G80" s="3">
        <f t="shared" si="15"/>
        <v>0.05758555160763327</v>
      </c>
      <c r="H80" s="3">
        <f t="shared" si="16"/>
        <v>0.8875183020976194</v>
      </c>
      <c r="I80" s="3" t="e">
        <f t="shared" si="17"/>
        <v>#DIV/0!</v>
      </c>
    </row>
    <row r="81" spans="1:9" s="3" customFormat="1" ht="12.75">
      <c r="A81" s="3">
        <f t="shared" si="9"/>
        <v>3.349999999999996</v>
      </c>
      <c r="B81" s="3">
        <f t="shared" si="18"/>
        <v>7.28892849186903</v>
      </c>
      <c r="C81" s="3">
        <f t="shared" si="19"/>
        <v>1180.8955223880612</v>
      </c>
      <c r="D81" s="3">
        <f t="shared" si="20"/>
        <v>1.7623134651520866</v>
      </c>
      <c r="F81" s="3">
        <f t="shared" si="14"/>
        <v>0.24241361228903743</v>
      </c>
      <c r="G81" s="3">
        <f t="shared" si="15"/>
        <v>0.0551878082388281</v>
      </c>
      <c r="H81" s="3">
        <f t="shared" si="16"/>
        <v>0.9049824058352671</v>
      </c>
      <c r="I81" s="3" t="e">
        <f t="shared" si="17"/>
        <v>#DIV/0!</v>
      </c>
    </row>
    <row r="82" spans="1:9" s="3" customFormat="1" ht="12.75">
      <c r="A82" s="3">
        <f t="shared" si="9"/>
        <v>3.399999999999996</v>
      </c>
      <c r="B82" s="3">
        <f t="shared" si="18"/>
        <v>7.076124567474065</v>
      </c>
      <c r="C82" s="3">
        <f t="shared" si="19"/>
        <v>1163.5294117647072</v>
      </c>
      <c r="D82" s="3">
        <f t="shared" si="20"/>
        <v>1.7108618393312536</v>
      </c>
      <c r="F82" s="3">
        <f t="shared" si="14"/>
        <v>0.2336022987682795</v>
      </c>
      <c r="G82" s="3">
        <f t="shared" si="15"/>
        <v>0.05291927537415637</v>
      </c>
      <c r="H82" s="3">
        <f t="shared" si="16"/>
        <v>0.920798515473752</v>
      </c>
      <c r="I82" s="3" t="e">
        <f t="shared" si="17"/>
        <v>#DIV/0!</v>
      </c>
    </row>
    <row r="83" spans="1:9" s="3" customFormat="1" ht="12.75">
      <c r="A83" s="3">
        <f t="shared" si="9"/>
        <v>3.4499999999999957</v>
      </c>
      <c r="B83" s="3">
        <f t="shared" si="18"/>
        <v>6.872505776097475</v>
      </c>
      <c r="C83" s="3">
        <f t="shared" si="19"/>
        <v>1146.666666666668</v>
      </c>
      <c r="D83" s="3">
        <f t="shared" si="20"/>
        <v>1.6616309903523874</v>
      </c>
      <c r="F83" s="3">
        <f t="shared" si="14"/>
        <v>0.22518524410913532</v>
      </c>
      <c r="G83" s="3">
        <f t="shared" si="15"/>
        <v>0.05077151355945053</v>
      </c>
      <c r="H83" s="3">
        <f t="shared" si="16"/>
        <v>0.9350029281471348</v>
      </c>
      <c r="I83" s="3" t="e">
        <f t="shared" si="17"/>
        <v>#DIV/0!</v>
      </c>
    </row>
    <row r="84" spans="1:9" s="3" customFormat="1" ht="12.75">
      <c r="A84" s="3">
        <f t="shared" si="9"/>
        <v>3.4999999999999956</v>
      </c>
      <c r="B84" s="3">
        <f t="shared" si="18"/>
        <v>6.67755102040818</v>
      </c>
      <c r="C84" s="3">
        <f t="shared" si="19"/>
        <v>1130.2857142857158</v>
      </c>
      <c r="D84" s="3">
        <f t="shared" si="20"/>
        <v>1.6144949275648404</v>
      </c>
      <c r="F84" s="3">
        <f t="shared" si="14"/>
        <v>0.2171427002832215</v>
      </c>
      <c r="G84" s="3">
        <f t="shared" si="15"/>
        <v>0.04873672359101758</v>
      </c>
      <c r="H84" s="3">
        <f t="shared" si="16"/>
        <v>0.9476387237894429</v>
      </c>
      <c r="I84" s="3" t="e">
        <f t="shared" si="17"/>
        <v>#DIV/0!</v>
      </c>
    </row>
    <row r="85" spans="1:9" s="3" customFormat="1" ht="12.75">
      <c r="A85" s="3">
        <f t="shared" si="9"/>
        <v>3.5499999999999954</v>
      </c>
      <c r="B85" s="3">
        <f t="shared" si="18"/>
        <v>6.490775639754034</v>
      </c>
      <c r="C85" s="3">
        <f t="shared" si="19"/>
        <v>1114.3661971831</v>
      </c>
      <c r="D85" s="3">
        <f t="shared" si="20"/>
        <v>1.5693364699598729</v>
      </c>
      <c r="F85" s="3">
        <f t="shared" si="14"/>
        <v>0.2094559023521625</v>
      </c>
      <c r="G85" s="3">
        <f t="shared" si="15"/>
        <v>0.046807691822027056</v>
      </c>
      <c r="H85" s="3">
        <f t="shared" si="16"/>
        <v>0.9587545292349448</v>
      </c>
      <c r="I85" s="3" t="e">
        <f t="shared" si="17"/>
        <v>#DIV/0!</v>
      </c>
    </row>
    <row r="86" spans="1:9" s="3" customFormat="1" ht="12.75">
      <c r="A86" s="3">
        <f t="shared" si="9"/>
        <v>3.599999999999995</v>
      </c>
      <c r="B86" s="3">
        <f t="shared" si="18"/>
        <v>6.311728395061745</v>
      </c>
      <c r="C86" s="3">
        <f t="shared" si="19"/>
        <v>1098.8888888888903</v>
      </c>
      <c r="D86" s="3">
        <f t="shared" si="20"/>
        <v>1.526046517181273</v>
      </c>
      <c r="F86" s="3">
        <f t="shared" si="14"/>
        <v>0.20210703440877573</v>
      </c>
      <c r="G86" s="3">
        <f t="shared" si="15"/>
        <v>0.04497774059947203</v>
      </c>
      <c r="H86" s="3">
        <f t="shared" si="16"/>
        <v>0.9684033993155445</v>
      </c>
      <c r="I86" s="3" t="e">
        <f t="shared" si="17"/>
        <v>#DIV/0!</v>
      </c>
    </row>
    <row r="87" spans="1:9" s="3" customFormat="1" ht="12.75">
      <c r="A87" s="3">
        <f t="shared" si="9"/>
        <v>3.649999999999995</v>
      </c>
      <c r="B87" s="3">
        <f t="shared" si="18"/>
        <v>6.139988740851958</v>
      </c>
      <c r="C87" s="3">
        <f t="shared" si="19"/>
        <v>1083.8356164383576</v>
      </c>
      <c r="D87" s="3">
        <f t="shared" si="20"/>
        <v>1.4845233899545354</v>
      </c>
      <c r="F87" s="3">
        <f t="shared" si="14"/>
        <v>0.19507919331106358</v>
      </c>
      <c r="G87" s="3">
        <f t="shared" si="15"/>
        <v>0.04324068331526883</v>
      </c>
      <c r="H87" s="3">
        <f t="shared" si="16"/>
        <v>0.9766418125815995</v>
      </c>
      <c r="I87" s="3" t="e">
        <f t="shared" si="17"/>
        <v>#DIV/0!</v>
      </c>
    </row>
    <row r="88" spans="1:9" s="3" customFormat="1" ht="12.75">
      <c r="A88" s="3">
        <f t="shared" si="9"/>
        <v>3.699999999999995</v>
      </c>
      <c r="B88" s="3">
        <f t="shared" si="18"/>
        <v>5.975164353542748</v>
      </c>
      <c r="C88" s="3">
        <f t="shared" si="19"/>
        <v>1069.1891891891908</v>
      </c>
      <c r="D88" s="3">
        <f t="shared" si="20"/>
        <v>1.4446722324813221</v>
      </c>
      <c r="F88" s="3">
        <f t="shared" si="14"/>
        <v>0.18835635108068968</v>
      </c>
      <c r="G88" s="3">
        <f t="shared" si="15"/>
        <v>0.04159078360945873</v>
      </c>
      <c r="H88" s="3">
        <f t="shared" si="16"/>
        <v>0.9835287773572862</v>
      </c>
      <c r="I88" s="3" t="e">
        <f t="shared" si="17"/>
        <v>#DIV/0!</v>
      </c>
    </row>
    <row r="89" spans="1:9" s="3" customFormat="1" ht="12.75">
      <c r="A89" s="3">
        <f t="shared" si="9"/>
        <v>3.7499999999999947</v>
      </c>
      <c r="B89" s="3">
        <f t="shared" si="18"/>
        <v>5.816888888888905</v>
      </c>
      <c r="C89" s="3">
        <f t="shared" si="19"/>
        <v>1054.9333333333348</v>
      </c>
      <c r="D89" s="3">
        <f t="shared" si="20"/>
        <v>1.4064044702342613</v>
      </c>
      <c r="F89" s="3">
        <f t="shared" si="14"/>
        <v>0.18192331665876177</v>
      </c>
      <c r="G89" s="3">
        <f t="shared" si="15"/>
        <v>0.040022718312079084</v>
      </c>
      <c r="H89" s="3">
        <f t="shared" si="16"/>
        <v>0.9891250424836647</v>
      </c>
      <c r="I89" s="3" t="e">
        <f t="shared" si="17"/>
        <v>#DIV/0!</v>
      </c>
    </row>
    <row r="90" spans="1:9" s="3" customFormat="1" ht="12.75">
      <c r="A90" s="3">
        <f t="shared" si="9"/>
        <v>3.7999999999999945</v>
      </c>
      <c r="B90" s="3">
        <f t="shared" si="18"/>
        <v>5.664819944598354</v>
      </c>
      <c r="C90" s="3">
        <f t="shared" si="19"/>
        <v>1041.0526315789489</v>
      </c>
      <c r="D90" s="3">
        <f t="shared" si="20"/>
        <v>1.3696373173593699</v>
      </c>
      <c r="F90" s="3">
        <f t="shared" si="14"/>
        <v>0.17576569756512675</v>
      </c>
      <c r="G90" s="3">
        <f t="shared" si="15"/>
        <v>0.03853154375366743</v>
      </c>
      <c r="H90" s="3">
        <f t="shared" si="16"/>
        <v>0.9934924061988076</v>
      </c>
      <c r="I90" s="3" t="e">
        <f t="shared" si="17"/>
        <v>#DIV/0!</v>
      </c>
    </row>
    <row r="91" spans="1:9" s="3" customFormat="1" ht="12.75">
      <c r="A91" s="3">
        <f t="shared" si="9"/>
        <v>3.8499999999999943</v>
      </c>
      <c r="B91" s="3">
        <f t="shared" si="18"/>
        <v>5.518637206948911</v>
      </c>
      <c r="C91" s="3">
        <f t="shared" si="19"/>
        <v>1027.5324675324691</v>
      </c>
      <c r="D91" s="3">
        <f t="shared" si="20"/>
        <v>1.3342933285659844</v>
      </c>
      <c r="F91" s="3">
        <f t="shared" si="14"/>
        <v>0.1698698618874045</v>
      </c>
      <c r="G91" s="3">
        <f t="shared" si="15"/>
        <v>0.03711266511308924</v>
      </c>
      <c r="H91" s="3">
        <f t="shared" si="16"/>
        <v>0.9966931160649227</v>
      </c>
      <c r="I91" s="3" t="e">
        <f t="shared" si="17"/>
        <v>#DIV/0!</v>
      </c>
    </row>
    <row r="92" spans="1:9" s="3" customFormat="1" ht="12.75">
      <c r="A92" s="3">
        <f t="shared" si="9"/>
        <v>3.899999999999994</v>
      </c>
      <c r="B92" s="3">
        <f t="shared" si="18"/>
        <v>5.3780407626561635</v>
      </c>
      <c r="C92" s="3">
        <f t="shared" si="19"/>
        <v>1014.3589743589758</v>
      </c>
      <c r="D92" s="3">
        <f t="shared" si="20"/>
        <v>1.300299990971026</v>
      </c>
      <c r="F92" s="3">
        <f t="shared" si="14"/>
        <v>0.16422290092803157</v>
      </c>
      <c r="G92" s="3">
        <f t="shared" si="15"/>
        <v>0.03576180850592885</v>
      </c>
      <c r="H92" s="3">
        <f t="shared" si="16"/>
        <v>0.9987893526000572</v>
      </c>
      <c r="I92" s="3" t="e">
        <f t="shared" si="17"/>
        <v>#DIV/0!</v>
      </c>
    </row>
    <row r="93" spans="1:9" s="3" customFormat="1" ht="12.75">
      <c r="A93" s="3">
        <f>A92+0.05</f>
        <v>3.949999999999994</v>
      </c>
      <c r="B93" s="3">
        <f t="shared" si="18"/>
        <v>5.242749559365502</v>
      </c>
      <c r="C93" s="3">
        <f t="shared" si="19"/>
        <v>1001.5189873417737</v>
      </c>
      <c r="D93" s="3">
        <f t="shared" si="20"/>
        <v>1.2675893518775392</v>
      </c>
      <c r="F93" s="3">
        <f t="shared" si="14"/>
        <v>0.1588125927578071</v>
      </c>
      <c r="G93" s="3">
        <f t="shared" si="15"/>
        <v>0.03447499554750227</v>
      </c>
      <c r="H93" s="3">
        <f t="shared" si="16"/>
        <v>0.99984278924154</v>
      </c>
      <c r="I93" s="3" t="e">
        <f t="shared" si="17"/>
        <v>#DIV/0!</v>
      </c>
    </row>
    <row r="94" spans="1:9" s="3" customFormat="1" ht="12.75">
      <c r="A94" s="3">
        <f>A93+0.05</f>
        <v>3.999999999999994</v>
      </c>
      <c r="B94" s="3">
        <f t="shared" si="18"/>
        <v>5.112500000000016</v>
      </c>
      <c r="C94" s="3">
        <f t="shared" si="19"/>
        <v>989.0000000000016</v>
      </c>
      <c r="D94" s="3">
        <f t="shared" si="20"/>
        <v>1.2360976789168316</v>
      </c>
      <c r="F94" s="3">
        <f t="shared" si="14"/>
        <v>0.15362736685965808</v>
      </c>
      <c r="G94" s="3">
        <f t="shared" si="15"/>
        <v>0.033248520152039836</v>
      </c>
      <c r="H94" s="3">
        <f t="shared" si="16"/>
        <v>0.9999142214051954</v>
      </c>
      <c r="I94" s="3" t="e">
        <f t="shared" si="17"/>
        <v>#DIV/0!</v>
      </c>
    </row>
    <row r="95" spans="1:9" s="3" customFormat="1" ht="12.75">
      <c r="A95" s="3">
        <f>A94+0.1</f>
        <v>4.099999999999993</v>
      </c>
      <c r="B95" s="3">
        <f t="shared" si="18"/>
        <v>4.8661511005354114</v>
      </c>
      <c r="C95" s="3">
        <f t="shared" si="19"/>
        <v>964.8780487804894</v>
      </c>
      <c r="D95" s="3">
        <f t="shared" si="20"/>
        <v>1.1765355658934746</v>
      </c>
      <c r="F95" s="3">
        <f t="shared" si="14"/>
        <v>0.14388893337438716</v>
      </c>
      <c r="G95" s="3">
        <f t="shared" si="15"/>
        <v>0.030962993960263547</v>
      </c>
      <c r="H95" s="3">
        <f t="shared" si="16"/>
        <v>0.9973480664133102</v>
      </c>
      <c r="I95" s="3" t="e">
        <f t="shared" si="17"/>
        <v>#DIV/0!</v>
      </c>
    </row>
    <row r="96" spans="1:9" s="3" customFormat="1" ht="12.75">
      <c r="A96" s="3">
        <f aca="true" t="shared" si="21" ref="A96:A114">A95+0.1</f>
        <v>4.199999999999993</v>
      </c>
      <c r="B96" s="3">
        <f t="shared" si="18"/>
        <v>4.637188208616796</v>
      </c>
      <c r="C96" s="3">
        <f t="shared" si="19"/>
        <v>941.9047619047634</v>
      </c>
      <c r="D96" s="3">
        <f t="shared" si="20"/>
        <v>1.1211770330311401</v>
      </c>
      <c r="F96" s="3">
        <f t="shared" si="14"/>
        <v>0.13492680064100748</v>
      </c>
      <c r="G96" s="3">
        <f t="shared" si="15"/>
        <v>0.028880266829367354</v>
      </c>
      <c r="H96" s="3">
        <f t="shared" si="16"/>
        <v>0.9915492931029488</v>
      </c>
      <c r="I96" s="3" t="e">
        <f t="shared" si="17"/>
        <v>#DIV/0!</v>
      </c>
    </row>
    <row r="97" spans="1:9" s="3" customFormat="1" ht="12.75">
      <c r="A97" s="3">
        <f t="shared" si="21"/>
        <v>4.299999999999993</v>
      </c>
      <c r="B97" s="3">
        <f t="shared" si="18"/>
        <v>4.424012979989198</v>
      </c>
      <c r="C97" s="3">
        <f t="shared" si="19"/>
        <v>920.0000000000016</v>
      </c>
      <c r="D97" s="3">
        <f t="shared" si="20"/>
        <v>1.0696356334596706</v>
      </c>
      <c r="F97" s="3">
        <f t="shared" si="14"/>
        <v>0.1266685469243705</v>
      </c>
      <c r="G97" s="3">
        <f t="shared" si="15"/>
        <v>0.0269785528690422</v>
      </c>
      <c r="H97" s="3">
        <f t="shared" si="16"/>
        <v>0.9829477346131238</v>
      </c>
      <c r="I97" s="3" t="e">
        <f t="shared" si="17"/>
        <v>#DIV/0!</v>
      </c>
    </row>
    <row r="98" spans="1:9" s="3" customFormat="1" ht="12.75">
      <c r="A98" s="3">
        <f t="shared" si="21"/>
        <v>4.399999999999992</v>
      </c>
      <c r="B98" s="3">
        <f t="shared" si="18"/>
        <v>4.225206611570263</v>
      </c>
      <c r="C98" s="3">
        <f t="shared" si="19"/>
        <v>899.0909090909106</v>
      </c>
      <c r="D98" s="3">
        <f t="shared" si="20"/>
        <v>1.0215683296833324</v>
      </c>
      <c r="F98" s="3">
        <f t="shared" si="14"/>
        <v>0.11904923340407489</v>
      </c>
      <c r="G98" s="3">
        <f t="shared" si="15"/>
        <v>0.025238786892167145</v>
      </c>
      <c r="H98" s="3">
        <f t="shared" si="16"/>
        <v>0.9719411891961673</v>
      </c>
      <c r="I98" s="3" t="e">
        <f t="shared" si="17"/>
        <v>#DIV/0!</v>
      </c>
    </row>
    <row r="99" spans="1:9" s="3" customFormat="1" ht="12.75">
      <c r="A99" s="3">
        <f t="shared" si="21"/>
        <v>4.499999999999992</v>
      </c>
      <c r="B99" s="3">
        <f t="shared" si="18"/>
        <v>4.03950617283952</v>
      </c>
      <c r="C99" s="3">
        <f t="shared" si="19"/>
        <v>879.1111111111127</v>
      </c>
      <c r="D99" s="3">
        <f t="shared" si="20"/>
        <v>0.9766697709960154</v>
      </c>
      <c r="F99" s="3">
        <f t="shared" si="14"/>
        <v>0.1120105961561675</v>
      </c>
      <c r="G99" s="3">
        <f t="shared" si="15"/>
        <v>0.023644240410575022</v>
      </c>
      <c r="H99" s="3">
        <f t="shared" si="16"/>
        <v>0.9588938205932012</v>
      </c>
      <c r="I99" s="3" t="e">
        <f t="shared" si="17"/>
        <v>#DIV/0!</v>
      </c>
    </row>
    <row r="100" spans="1:9" s="3" customFormat="1" ht="12.75">
      <c r="A100" s="3">
        <f t="shared" si="21"/>
        <v>4.599999999999992</v>
      </c>
      <c r="B100" s="3">
        <f t="shared" si="18"/>
        <v>3.8657844990548345</v>
      </c>
      <c r="C100" s="3">
        <f t="shared" si="19"/>
        <v>860.0000000000016</v>
      </c>
      <c r="D100" s="3">
        <f t="shared" si="20"/>
        <v>0.9346674320732191</v>
      </c>
      <c r="F100" s="3">
        <f t="shared" si="14"/>
        <v>0.10550032093421377</v>
      </c>
      <c r="G100" s="3">
        <f t="shared" si="15"/>
        <v>0.02218019761574791</v>
      </c>
      <c r="H100" s="3">
        <f t="shared" si="16"/>
        <v>0.944135931073903</v>
      </c>
      <c r="I100" s="3" t="e">
        <f t="shared" si="17"/>
        <v>#DIV/0!</v>
      </c>
    </row>
    <row r="101" spans="1:9" s="3" customFormat="1" ht="12.75">
      <c r="A101" s="3">
        <f t="shared" si="21"/>
        <v>4.699999999999991</v>
      </c>
      <c r="B101" s="3">
        <f t="shared" si="18"/>
        <v>3.703033046627447</v>
      </c>
      <c r="C101" s="3">
        <f t="shared" si="19"/>
        <v>841.702127659576</v>
      </c>
      <c r="D101" s="3">
        <f t="shared" si="20"/>
        <v>0.8953174677532512</v>
      </c>
      <c r="F101" s="3">
        <f t="shared" si="14"/>
        <v>0.09947139494802508</v>
      </c>
      <c r="G101" s="3">
        <f t="shared" si="15"/>
        <v>0.020833681143214645</v>
      </c>
      <c r="H101" s="3">
        <f t="shared" si="16"/>
        <v>0.9279647143306162</v>
      </c>
      <c r="I101" s="3" t="e">
        <f t="shared" si="17"/>
        <v>#DIV/0!</v>
      </c>
    </row>
    <row r="102" spans="1:9" s="3" customFormat="1" ht="12.75">
      <c r="A102" s="3">
        <f t="shared" si="21"/>
        <v>4.799999999999991</v>
      </c>
      <c r="B102" s="3">
        <f t="shared" si="18"/>
        <v>3.550347222222235</v>
      </c>
      <c r="C102" s="3">
        <f t="shared" si="19"/>
        <v>824.1666666666682</v>
      </c>
      <c r="D102" s="3">
        <f t="shared" si="20"/>
        <v>0.8584011659144669</v>
      </c>
      <c r="F102" s="3">
        <f t="shared" si="14"/>
        <v>0.09388152919054778</v>
      </c>
      <c r="G102" s="3">
        <f t="shared" si="15"/>
        <v>0.01959321928254866</v>
      </c>
      <c r="H102" s="3">
        <f t="shared" si="16"/>
        <v>0.9106456796027123</v>
      </c>
      <c r="I102" s="3" t="e">
        <f t="shared" si="17"/>
        <v>#DIV/0!</v>
      </c>
    </row>
    <row r="103" spans="1:9" s="3" customFormat="1" ht="12.75">
      <c r="A103" s="3">
        <f t="shared" si="21"/>
        <v>4.899999999999991</v>
      </c>
      <c r="B103" s="3">
        <f t="shared" si="18"/>
        <v>3.406913785922545</v>
      </c>
      <c r="C103" s="3">
        <f t="shared" si="19"/>
        <v>807.3469387755117</v>
      </c>
      <c r="D103" s="3">
        <f t="shared" si="20"/>
        <v>0.8237219018187971</v>
      </c>
      <c r="F103" s="3">
        <f t="shared" si="14"/>
        <v>0.0886926447200992</v>
      </c>
      <c r="G103" s="3">
        <f t="shared" si="15"/>
        <v>0.018448647796912913</v>
      </c>
      <c r="H103" s="3">
        <f t="shared" si="16"/>
        <v>0.8924145090042817</v>
      </c>
      <c r="I103" s="3" t="e">
        <f t="shared" si="17"/>
        <v>#DIV/0!</v>
      </c>
    </row>
    <row r="104" spans="1:9" s="3" customFormat="1" ht="12.75">
      <c r="A104" s="3">
        <f t="shared" si="21"/>
        <v>4.99999999999999</v>
      </c>
      <c r="B104" s="3">
        <f t="shared" si="18"/>
        <v>3.272000000000013</v>
      </c>
      <c r="C104" s="3">
        <f t="shared" si="19"/>
        <v>791.2000000000015</v>
      </c>
      <c r="D104" s="3">
        <f t="shared" si="20"/>
        <v>0.7911025145067729</v>
      </c>
      <c r="F104" s="3">
        <f t="shared" si="14"/>
        <v>0.08387041647342525</v>
      </c>
      <c r="G104" s="3">
        <f t="shared" si="15"/>
        <v>0.017390940730486193</v>
      </c>
      <c r="H104" s="3">
        <f t="shared" si="16"/>
        <v>0.8734791678773547</v>
      </c>
      <c r="I104" s="3" t="e">
        <f t="shared" si="17"/>
        <v>#DIV/0!</v>
      </c>
    </row>
    <row r="105" spans="1:9" s="3" customFormat="1" ht="12.75">
      <c r="A105" s="3">
        <f t="shared" si="21"/>
        <v>5.09999999999999</v>
      </c>
      <c r="B105" s="3">
        <f t="shared" si="18"/>
        <v>3.144944252210701</v>
      </c>
      <c r="C105" s="3">
        <f t="shared" si="19"/>
        <v>775.6862745098055</v>
      </c>
      <c r="D105" s="3">
        <f t="shared" si="20"/>
        <v>0.7603830397027806</v>
      </c>
      <c r="F105" s="3">
        <f t="shared" si="14"/>
        <v>0.07938386853585754</v>
      </c>
      <c r="G105" s="3">
        <f t="shared" si="15"/>
        <v>0.01641206556677224</v>
      </c>
      <c r="H105" s="3">
        <f t="shared" si="16"/>
        <v>0.8540221345050181</v>
      </c>
      <c r="I105" s="3" t="e">
        <f t="shared" si="17"/>
        <v>#DIV/0!</v>
      </c>
    </row>
    <row r="106" spans="1:9" s="3" customFormat="1" ht="12.75">
      <c r="A106" s="3">
        <f t="shared" si="21"/>
        <v>5.1999999999999895</v>
      </c>
      <c r="B106" s="3">
        <f t="shared" si="18"/>
        <v>3.0251479289940946</v>
      </c>
      <c r="C106" s="3">
        <f t="shared" si="19"/>
        <v>760.7692307692323</v>
      </c>
      <c r="D106" s="3">
        <f t="shared" si="20"/>
        <v>0.7314187449212027</v>
      </c>
      <c r="F106" s="3">
        <f aca="true" t="shared" si="22" ref="F106:F129">$C106^3*EXP(-1.675E-27*$C106^2/(2*1.38E-23*$C$4))/$R$4</f>
        <v>0.07520501524271793</v>
      </c>
      <c r="G106" s="3">
        <f aca="true" t="shared" si="23" ref="G106:G129">$C106^3*EXP(-1.675E-27*$C106^2/(2*1.38E-23*$C$5))/$R$5</f>
        <v>0.015504858901537496</v>
      </c>
      <c r="H106" s="3">
        <f aca="true" t="shared" si="24" ref="H106:H129">$C106^3*EXP(-1.675E-27*$C106^2/(2*1.38E-23*$C$6))/$R$6</f>
        <v>0.8342026523072659</v>
      </c>
      <c r="I106" s="3" t="e">
        <f aca="true" t="shared" si="25" ref="I106:I129">$C106^3*EXP(-1.675E-27*$C106^2/(2*1.38E-23*$C$7))/$R$7</f>
        <v>#DIV/0!</v>
      </c>
    </row>
    <row r="107" spans="1:9" s="3" customFormat="1" ht="12.75">
      <c r="A107" s="3">
        <f t="shared" si="21"/>
        <v>5.299999999999989</v>
      </c>
      <c r="B107" s="3">
        <f t="shared" si="18"/>
        <v>2.912068351726605</v>
      </c>
      <c r="C107" s="3">
        <f t="shared" si="19"/>
        <v>746.4150943396241</v>
      </c>
      <c r="D107" s="3">
        <f t="shared" si="20"/>
        <v>0.7040784215973416</v>
      </c>
      <c r="F107" s="3">
        <f t="shared" si="22"/>
        <v>0.0713085429753832</v>
      </c>
      <c r="G107" s="3">
        <f t="shared" si="23"/>
        <v>0.01466291944721749</v>
      </c>
      <c r="H107" s="3">
        <f t="shared" si="24"/>
        <v>0.8141589363085768</v>
      </c>
      <c r="I107" s="3" t="e">
        <f t="shared" si="25"/>
        <v>#DIV/0!</v>
      </c>
    </row>
    <row r="108" spans="1:9" s="3" customFormat="1" ht="12.75">
      <c r="A108" s="3">
        <f t="shared" si="21"/>
        <v>5.399999999999989</v>
      </c>
      <c r="B108" s="3">
        <f t="shared" si="18"/>
        <v>2.8052126200274463</v>
      </c>
      <c r="C108" s="3">
        <f t="shared" si="19"/>
        <v>732.5925925925941</v>
      </c>
      <c r="D108" s="3">
        <f t="shared" si="20"/>
        <v>0.6782428965250111</v>
      </c>
      <c r="F108" s="3">
        <f t="shared" si="22"/>
        <v>0.06767152801066136</v>
      </c>
      <c r="G108" s="3">
        <f t="shared" si="23"/>
        <v>0.013880515719866144</v>
      </c>
      <c r="H108" s="3">
        <f t="shared" si="24"/>
        <v>0.7940102876850494</v>
      </c>
      <c r="I108" s="3" t="e">
        <f t="shared" si="25"/>
        <v>#DIV/0!</v>
      </c>
    </row>
    <row r="109" spans="1:9" s="3" customFormat="1" ht="12.75">
      <c r="A109" s="3">
        <f t="shared" si="21"/>
        <v>5.4999999999999885</v>
      </c>
      <c r="B109" s="3">
        <f t="shared" si="18"/>
        <v>2.70413223140497</v>
      </c>
      <c r="C109" s="3">
        <f t="shared" si="19"/>
        <v>719.2727272727287</v>
      </c>
      <c r="D109" s="3">
        <f t="shared" si="20"/>
        <v>0.6538037309973331</v>
      </c>
      <c r="F109" s="3">
        <f t="shared" si="22"/>
        <v>0.0642731862615951</v>
      </c>
      <c r="G109" s="3">
        <f t="shared" si="23"/>
        <v>0.013152506198004805</v>
      </c>
      <c r="H109" s="3">
        <f t="shared" si="24"/>
        <v>0.7738590868670351</v>
      </c>
      <c r="I109" s="3" t="e">
        <f t="shared" si="25"/>
        <v>#DIV/0!</v>
      </c>
    </row>
    <row r="110" spans="1:9" s="3" customFormat="1" ht="12.75">
      <c r="A110" s="3">
        <f t="shared" si="21"/>
        <v>5.599999999999988</v>
      </c>
      <c r="B110" s="3">
        <f t="shared" si="18"/>
        <v>2.6084183673469497</v>
      </c>
      <c r="C110" s="3">
        <f t="shared" si="19"/>
        <v>706.4285714285729</v>
      </c>
      <c r="D110" s="3">
        <f t="shared" si="20"/>
        <v>0.6306620810800169</v>
      </c>
      <c r="F110" s="3">
        <f t="shared" si="22"/>
        <v>0.0610946511989042</v>
      </c>
      <c r="G110" s="3">
        <f t="shared" si="23"/>
        <v>0.012474270103331008</v>
      </c>
      <c r="H110" s="3">
        <f t="shared" si="24"/>
        <v>0.7537926480946433</v>
      </c>
      <c r="I110" s="3" t="e">
        <f t="shared" si="25"/>
        <v>#DIV/0!</v>
      </c>
    </row>
    <row r="111" spans="1:9" s="3" customFormat="1" ht="12.75">
      <c r="A111" s="3">
        <f t="shared" si="21"/>
        <v>5.699999999999988</v>
      </c>
      <c r="B111" s="3">
        <f t="shared" si="18"/>
        <v>2.5176977531548275</v>
      </c>
      <c r="C111" s="3">
        <f t="shared" si="19"/>
        <v>694.0350877192998</v>
      </c>
      <c r="D111" s="3">
        <f t="shared" si="20"/>
        <v>0.6087276966041653</v>
      </c>
      <c r="F111" s="3">
        <f t="shared" si="22"/>
        <v>0.058118776658479955</v>
      </c>
      <c r="G111" s="3">
        <f t="shared" si="23"/>
        <v>0.0118416472507848</v>
      </c>
      <c r="H111" s="3">
        <f t="shared" si="24"/>
        <v>0.7338849274163096</v>
      </c>
      <c r="I111" s="3" t="e">
        <f t="shared" si="25"/>
        <v>#DIV/0!</v>
      </c>
    </row>
    <row r="112" spans="1:9" s="3" customFormat="1" ht="12.75">
      <c r="A112" s="3">
        <f t="shared" si="21"/>
        <v>5.799999999999987</v>
      </c>
      <c r="B112" s="3">
        <f t="shared" si="18"/>
        <v>2.431629013079678</v>
      </c>
      <c r="C112" s="3">
        <f t="shared" si="19"/>
        <v>682.0689655172429</v>
      </c>
      <c r="D112" s="3">
        <f t="shared" si="20"/>
        <v>0.5879180399128815</v>
      </c>
      <c r="F112" s="3">
        <f t="shared" si="22"/>
        <v>0.05532996161905997</v>
      </c>
      <c r="G112" s="3">
        <f t="shared" si="23"/>
        <v>0.011250885661662912</v>
      </c>
      <c r="H112" s="3">
        <f t="shared" si="24"/>
        <v>0.7141980826346217</v>
      </c>
      <c r="I112" s="3" t="e">
        <f t="shared" si="25"/>
        <v>#DIV/0!</v>
      </c>
    </row>
    <row r="113" spans="1:9" s="3" customFormat="1" ht="12.75">
      <c r="A113" s="3">
        <f t="shared" si="21"/>
        <v>5.899999999999987</v>
      </c>
      <c r="B113" s="3">
        <f t="shared" si="18"/>
        <v>2.3498994541798437</v>
      </c>
      <c r="C113" s="3">
        <f t="shared" si="19"/>
        <v>670.5084745762726</v>
      </c>
      <c r="D113" s="3">
        <f t="shared" si="20"/>
        <v>0.5681575082639854</v>
      </c>
      <c r="F113" s="3">
        <f t="shared" si="22"/>
        <v>0.05271399437534857</v>
      </c>
      <c r="G113" s="3">
        <f t="shared" si="23"/>
        <v>0.010698595837740951</v>
      </c>
      <c r="H113" s="3">
        <f t="shared" si="24"/>
        <v>0.6947838882421887</v>
      </c>
      <c r="I113" s="3" t="e">
        <f t="shared" si="25"/>
        <v>#DIV/0!</v>
      </c>
    </row>
    <row r="114" spans="1:9" s="3" customFormat="1" ht="12.75">
      <c r="A114" s="3">
        <f t="shared" si="21"/>
        <v>5.999999999999987</v>
      </c>
      <c r="B114" s="3">
        <f t="shared" si="18"/>
        <v>2.272222222222232</v>
      </c>
      <c r="C114" s="3">
        <f>3956/A114</f>
        <v>659.3333333333348</v>
      </c>
      <c r="D114" s="3">
        <f>B114/4.136</f>
        <v>0.5493767461852591</v>
      </c>
      <c r="F114" s="3">
        <f t="shared" si="22"/>
        <v>0.050257913836840834</v>
      </c>
      <c r="G114" s="3">
        <f t="shared" si="23"/>
        <v>0.010181710764310434</v>
      </c>
      <c r="H114" s="3">
        <f t="shared" si="24"/>
        <v>0.6756850114332003</v>
      </c>
      <c r="I114" s="3" t="e">
        <f t="shared" si="25"/>
        <v>#DIV/0!</v>
      </c>
    </row>
    <row r="115" spans="1:9" s="3" customFormat="1" ht="12.75">
      <c r="A115" s="3">
        <f aca="true" t="shared" si="26" ref="A115:A122">A114+0.25</f>
        <v>6.249999999999987</v>
      </c>
      <c r="B115" s="3">
        <f t="shared" si="18"/>
        <v>2.094080000000009</v>
      </c>
      <c r="C115" s="3">
        <f>3956/A115</f>
        <v>632.9600000000014</v>
      </c>
      <c r="D115" s="3">
        <f>B115/4.136</f>
        <v>0.5063056092843348</v>
      </c>
      <c r="F115" s="3">
        <f t="shared" si="22"/>
        <v>0.04474203381039467</v>
      </c>
      <c r="G115" s="3">
        <f t="shared" si="23"/>
        <v>0.009026777630759469</v>
      </c>
      <c r="H115" s="3">
        <f t="shared" si="24"/>
        <v>0.6295282354950406</v>
      </c>
      <c r="I115" s="3" t="e">
        <f t="shared" si="25"/>
        <v>#DIV/0!</v>
      </c>
    </row>
    <row r="116" spans="1:9" s="3" customFormat="1" ht="12.75">
      <c r="A116" s="3">
        <f t="shared" si="26"/>
        <v>6.499999999999987</v>
      </c>
      <c r="B116" s="3">
        <f t="shared" si="18"/>
        <v>1.9360946745562209</v>
      </c>
      <c r="C116" s="3">
        <f aca="true" t="shared" si="27" ref="C116:C123">3956/A116</f>
        <v>608.6153846153859</v>
      </c>
      <c r="D116" s="3">
        <f aca="true" t="shared" si="28" ref="D116:D123">B116/4.136</f>
        <v>0.4681079967495698</v>
      </c>
      <c r="F116" s="3">
        <f t="shared" si="22"/>
        <v>0.039995215189034074</v>
      </c>
      <c r="G116" s="3">
        <f t="shared" si="23"/>
        <v>0.008039506179170234</v>
      </c>
      <c r="H116" s="3">
        <f t="shared" si="24"/>
        <v>0.5859106291294234</v>
      </c>
      <c r="I116" s="3" t="e">
        <f t="shared" si="25"/>
        <v>#DIV/0!</v>
      </c>
    </row>
    <row r="117" spans="1:9" s="3" customFormat="1" ht="12.75">
      <c r="A117" s="3">
        <f t="shared" si="26"/>
        <v>6.749999999999987</v>
      </c>
      <c r="B117" s="3">
        <f t="shared" si="18"/>
        <v>1.7953360768175652</v>
      </c>
      <c r="C117" s="3">
        <f t="shared" si="27"/>
        <v>586.0740740740753</v>
      </c>
      <c r="D117" s="3">
        <f t="shared" si="28"/>
        <v>0.43407545377600704</v>
      </c>
      <c r="F117" s="3">
        <f t="shared" si="22"/>
        <v>0.03588957066486282</v>
      </c>
      <c r="G117" s="3">
        <f t="shared" si="23"/>
        <v>0.0071906459481509005</v>
      </c>
      <c r="H117" s="3">
        <f t="shared" si="24"/>
        <v>0.545010221760371</v>
      </c>
      <c r="I117" s="3" t="e">
        <f t="shared" si="25"/>
        <v>#DIV/0!</v>
      </c>
    </row>
    <row r="118" spans="1:9" s="3" customFormat="1" ht="12.75">
      <c r="A118" s="3">
        <f t="shared" si="26"/>
        <v>6.999999999999987</v>
      </c>
      <c r="B118" s="3">
        <f t="shared" si="18"/>
        <v>1.669387755102047</v>
      </c>
      <c r="C118" s="3">
        <f t="shared" si="27"/>
        <v>565.1428571428582</v>
      </c>
      <c r="D118" s="3">
        <f t="shared" si="28"/>
        <v>0.4036237318912106</v>
      </c>
      <c r="F118" s="3">
        <f t="shared" si="22"/>
        <v>0.03232158627155778</v>
      </c>
      <c r="G118" s="3">
        <f t="shared" si="23"/>
        <v>0.006456842655804934</v>
      </c>
      <c r="H118" s="3">
        <f t="shared" si="24"/>
        <v>0.5068732014356394</v>
      </c>
      <c r="I118" s="3" t="e">
        <f t="shared" si="25"/>
        <v>#DIV/0!</v>
      </c>
    </row>
    <row r="119" spans="1:9" s="3" customFormat="1" ht="12.75">
      <c r="A119" s="3">
        <f t="shared" si="26"/>
        <v>7.249999999999987</v>
      </c>
      <c r="B119" s="3">
        <f t="shared" si="18"/>
        <v>1.5562425683709926</v>
      </c>
      <c r="C119" s="3">
        <f t="shared" si="27"/>
        <v>545.6551724137942</v>
      </c>
      <c r="D119" s="3">
        <f t="shared" si="28"/>
        <v>0.37626754554424385</v>
      </c>
      <c r="F119" s="3">
        <f t="shared" si="22"/>
        <v>0.02920694263624524</v>
      </c>
      <c r="G119" s="3">
        <f t="shared" si="23"/>
        <v>0.005819301286425024</v>
      </c>
      <c r="H119" s="3">
        <f t="shared" si="24"/>
        <v>0.4714578892387858</v>
      </c>
      <c r="I119" s="3" t="e">
        <f t="shared" si="25"/>
        <v>#DIV/0!</v>
      </c>
    </row>
    <row r="120" spans="1:9" s="3" customFormat="1" ht="12.75">
      <c r="A120" s="3">
        <f t="shared" si="26"/>
        <v>7.499999999999987</v>
      </c>
      <c r="B120" s="3">
        <f t="shared" si="18"/>
        <v>1.4542222222222274</v>
      </c>
      <c r="C120" s="3">
        <f t="shared" si="27"/>
        <v>527.4666666666676</v>
      </c>
      <c r="D120" s="3">
        <f t="shared" si="28"/>
        <v>0.3516011175585656</v>
      </c>
      <c r="F120" s="3">
        <f t="shared" si="22"/>
        <v>0.026476537977709363</v>
      </c>
      <c r="G120" s="3">
        <f t="shared" si="23"/>
        <v>0.005262783615464816</v>
      </c>
      <c r="H120" s="3">
        <f t="shared" si="24"/>
        <v>0.43866620498721126</v>
      </c>
      <c r="I120" s="3" t="e">
        <f t="shared" si="25"/>
        <v>#DIV/0!</v>
      </c>
    </row>
    <row r="121" spans="1:9" s="3" customFormat="1" ht="12.75">
      <c r="A121" s="3">
        <f t="shared" si="26"/>
        <v>7.749999999999987</v>
      </c>
      <c r="B121" s="3">
        <f t="shared" si="18"/>
        <v>1.361914672216446</v>
      </c>
      <c r="C121" s="3">
        <f t="shared" si="27"/>
        <v>510.4516129032267</v>
      </c>
      <c r="D121" s="3">
        <f t="shared" si="28"/>
        <v>0.32928304453975965</v>
      </c>
      <c r="F121" s="3">
        <f t="shared" si="22"/>
        <v>0.024073413232033124</v>
      </c>
      <c r="G121" s="3">
        <f t="shared" si="23"/>
        <v>0.004774849209589276</v>
      </c>
      <c r="H121" s="3">
        <f t="shared" si="24"/>
        <v>0.40836590173851467</v>
      </c>
      <c r="I121" s="3" t="e">
        <f t="shared" si="25"/>
        <v>#DIV/0!</v>
      </c>
    </row>
    <row r="122" spans="1:9" s="3" customFormat="1" ht="12.75">
      <c r="A122" s="3">
        <f t="shared" si="26"/>
        <v>7.999999999999987</v>
      </c>
      <c r="B122" s="3">
        <f t="shared" si="18"/>
        <v>1.2781250000000042</v>
      </c>
      <c r="C122" s="3">
        <f t="shared" si="27"/>
        <v>494.5000000000008</v>
      </c>
      <c r="D122" s="3">
        <f t="shared" si="28"/>
        <v>0.30902441972920797</v>
      </c>
      <c r="F122" s="3">
        <f t="shared" si="22"/>
        <v>0.02195035883562608</v>
      </c>
      <c r="G122" s="3">
        <f t="shared" si="23"/>
        <v>0.004345275534456732</v>
      </c>
      <c r="H122" s="3">
        <f t="shared" si="24"/>
        <v>0.38040606837258234</v>
      </c>
      <c r="I122" s="3" t="e">
        <f t="shared" si="25"/>
        <v>#DIV/0!</v>
      </c>
    </row>
    <row r="123" spans="1:9" s="3" customFormat="1" ht="12.75">
      <c r="A123" s="3">
        <f aca="true" t="shared" si="29" ref="A123:A129">A122+0.5</f>
        <v>8.499999999999986</v>
      </c>
      <c r="B123" s="3">
        <f t="shared" si="18"/>
        <v>1.1321799307958516</v>
      </c>
      <c r="C123" s="3">
        <f t="shared" si="27"/>
        <v>465.4117647058831</v>
      </c>
      <c r="D123" s="3">
        <f t="shared" si="28"/>
        <v>0.2737378942930008</v>
      </c>
      <c r="F123" s="3">
        <f t="shared" si="22"/>
        <v>0.018393518753371762</v>
      </c>
      <c r="G123" s="3">
        <f t="shared" si="23"/>
        <v>0.0036288284513891836</v>
      </c>
      <c r="H123" s="3">
        <f t="shared" si="24"/>
        <v>0.33087119831122075</v>
      </c>
      <c r="I123" s="3" t="e">
        <f t="shared" si="25"/>
        <v>#DIV/0!</v>
      </c>
    </row>
    <row r="124" spans="1:9" s="3" customFormat="1" ht="12.75">
      <c r="A124" s="3">
        <f t="shared" si="29"/>
        <v>8.999999999999986</v>
      </c>
      <c r="B124" s="3">
        <f t="shared" si="18"/>
        <v>1.0098765432098797</v>
      </c>
      <c r="C124" s="3">
        <f aca="true" t="shared" si="30" ref="C124:C129">3956/A124</f>
        <v>439.5555555555562</v>
      </c>
      <c r="D124" s="3">
        <f aca="true" t="shared" si="31" ref="D124:D129">B124/4.136</f>
        <v>0.2441674427490038</v>
      </c>
      <c r="F124" s="3">
        <f t="shared" si="22"/>
        <v>0.015561307304798112</v>
      </c>
      <c r="G124" s="3">
        <f t="shared" si="23"/>
        <v>0.003061345923319375</v>
      </c>
      <c r="H124" s="3">
        <f t="shared" si="24"/>
        <v>0.2888059953188771</v>
      </c>
      <c r="I124" s="3" t="e">
        <f t="shared" si="25"/>
        <v>#DIV/0!</v>
      </c>
    </row>
    <row r="125" spans="1:9" s="3" customFormat="1" ht="12.75">
      <c r="A125" s="3">
        <f t="shared" si="29"/>
        <v>9.499999999999986</v>
      </c>
      <c r="B125" s="3">
        <f t="shared" si="18"/>
        <v>0.9063711911357367</v>
      </c>
      <c r="C125" s="3">
        <f t="shared" si="30"/>
        <v>416.4210526315796</v>
      </c>
      <c r="D125" s="3">
        <f t="shared" si="31"/>
        <v>0.2191419707774992</v>
      </c>
      <c r="F125" s="3">
        <f t="shared" si="22"/>
        <v>0.013279146081151287</v>
      </c>
      <c r="G125" s="3">
        <f t="shared" si="23"/>
        <v>0.0026060998346202134</v>
      </c>
      <c r="H125" s="3">
        <f t="shared" si="24"/>
        <v>0.2530528089377814</v>
      </c>
      <c r="I125" s="3" t="e">
        <f t="shared" si="25"/>
        <v>#DIV/0!</v>
      </c>
    </row>
    <row r="126" spans="1:9" s="3" customFormat="1" ht="12.75">
      <c r="A126" s="3">
        <f t="shared" si="29"/>
        <v>9.999999999999986</v>
      </c>
      <c r="B126" s="3">
        <f t="shared" si="18"/>
        <v>0.8180000000000023</v>
      </c>
      <c r="C126" s="3">
        <f t="shared" si="30"/>
        <v>395.60000000000053</v>
      </c>
      <c r="D126" s="3">
        <f t="shared" si="31"/>
        <v>0.197775628626693</v>
      </c>
      <c r="F126" s="3">
        <f t="shared" si="22"/>
        <v>0.011420343011852938</v>
      </c>
      <c r="G126" s="3">
        <f t="shared" si="23"/>
        <v>0.002236698671287168</v>
      </c>
      <c r="H126" s="3">
        <f t="shared" si="24"/>
        <v>0.22259856417769672</v>
      </c>
      <c r="I126" s="3" t="e">
        <f t="shared" si="25"/>
        <v>#DIV/0!</v>
      </c>
    </row>
    <row r="127" spans="1:9" s="3" customFormat="1" ht="12.75">
      <c r="A127" s="3">
        <f t="shared" si="29"/>
        <v>10.499999999999986</v>
      </c>
      <c r="B127" s="3">
        <f t="shared" si="18"/>
        <v>0.7419501133786868</v>
      </c>
      <c r="C127" s="3">
        <f t="shared" si="30"/>
        <v>376.76190476190527</v>
      </c>
      <c r="D127" s="3">
        <f t="shared" si="31"/>
        <v>0.1793883252849823</v>
      </c>
      <c r="F127" s="3">
        <f t="shared" si="22"/>
        <v>0.009891515964433075</v>
      </c>
      <c r="G127" s="3">
        <f t="shared" si="23"/>
        <v>0.0019338512570544833</v>
      </c>
      <c r="H127" s="3">
        <f t="shared" si="24"/>
        <v>0.1965810159777172</v>
      </c>
      <c r="I127" s="3" t="e">
        <f t="shared" si="25"/>
        <v>#DIV/0!</v>
      </c>
    </row>
    <row r="128" spans="1:9" s="3" customFormat="1" ht="12.75">
      <c r="A128" s="3">
        <f t="shared" si="29"/>
        <v>10.999999999999986</v>
      </c>
      <c r="B128" s="3">
        <f t="shared" si="18"/>
        <v>0.6760330578512413</v>
      </c>
      <c r="C128" s="3">
        <f t="shared" si="30"/>
        <v>359.6363636363641</v>
      </c>
      <c r="D128" s="3">
        <f t="shared" si="31"/>
        <v>0.163450932749333</v>
      </c>
      <c r="F128" s="3">
        <f t="shared" si="22"/>
        <v>0.008622850652874482</v>
      </c>
      <c r="G128" s="3">
        <f t="shared" si="23"/>
        <v>0.001683237113096858</v>
      </c>
      <c r="H128" s="3">
        <f t="shared" si="24"/>
        <v>0.1742774315476056</v>
      </c>
      <c r="I128" s="3" t="e">
        <f t="shared" si="25"/>
        <v>#DIV/0!</v>
      </c>
    </row>
    <row r="129" spans="1:9" s="3" customFormat="1" ht="12.75">
      <c r="A129" s="3">
        <f t="shared" si="29"/>
        <v>11.499999999999986</v>
      </c>
      <c r="B129" s="3">
        <f t="shared" si="18"/>
        <v>0.6185255198487728</v>
      </c>
      <c r="C129" s="3">
        <f t="shared" si="30"/>
        <v>344.0000000000004</v>
      </c>
      <c r="D129" s="3">
        <f t="shared" si="31"/>
        <v>0.1495467891317149</v>
      </c>
      <c r="F129" s="3">
        <f t="shared" si="22"/>
        <v>0.007561469792754264</v>
      </c>
      <c r="G129" s="3">
        <f t="shared" si="23"/>
        <v>0.0014740758007318949</v>
      </c>
      <c r="H129" s="3">
        <f t="shared" si="24"/>
        <v>0.15508696101724168</v>
      </c>
      <c r="I129" s="3" t="e">
        <f t="shared" si="25"/>
        <v>#DIV/0!</v>
      </c>
    </row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AECL_EACL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Jeremy Carlo</dc:creator>
  <cp:keywords/>
  <dc:description/>
  <cp:lastModifiedBy>Jeremy Carlo</cp:lastModifiedBy>
  <dcterms:created xsi:type="dcterms:W3CDTF">2010-12-15T19:54:51Z</dcterms:created>
  <dcterms:modified xsi:type="dcterms:W3CDTF">2011-02-08T17:04:17Z</dcterms:modified>
  <cp:category/>
  <cp:version/>
  <cp:contentType/>
  <cp:contentStatus/>
</cp:coreProperties>
</file>